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2760" yWindow="120" windowWidth="20490" windowHeight="7320" tabRatio="797" activeTab="4"/>
  </bookViews>
  <sheets>
    <sheet name="MENU TRAVAIL CYCLE HIVER" sheetId="17" r:id="rId1"/>
    <sheet name="MENU DU 11 NOV AU 22 DEC" sheetId="1" r:id="rId2"/>
    <sheet name="MENUS AFFICHAGE CLIENT " sheetId="4" r:id="rId3"/>
    <sheet name="MENU CAFET POUR AFFICHAGE " sheetId="15" r:id="rId4"/>
    <sheet name="MENUS AFFICHAGE scolaire" sheetId="16" r:id="rId5"/>
    <sheet name="MENUS AFFICHACHE scolaire J+1" sheetId="18" r:id="rId6"/>
    <sheet name="T°S1" sheetId="5" state="hidden" r:id="rId7"/>
    <sheet name="T°S2" sheetId="6" state="hidden" r:id="rId8"/>
    <sheet name="T°S3" sheetId="7" state="hidden" r:id="rId9"/>
    <sheet name="T°S4" sheetId="8" state="hidden" r:id="rId10"/>
    <sheet name="T°S5" sheetId="9" state="hidden" r:id="rId11"/>
    <sheet name="T°S6" sheetId="11" state="hidden" r:id="rId12"/>
  </sheets>
  <externalReferences>
    <externalReference r:id="rId13"/>
  </externalReferences>
  <definedNames>
    <definedName name="Excel_BuiltIn_Print_Area" localSheetId="3">'MENU CAFET POUR AFFICHAGE '!#REF!</definedName>
    <definedName name="Excel_BuiltIn_Print_Area" localSheetId="3">('MENU CAFET POUR AFFICHAGE '!$A$1:$F$20,'MENU CAFET POUR AFFICHAGE '!$H$1:$M$20,'MENU CAFET POUR AFFICHAGE '!$A$22:$F$63,'MENU CAFET POUR AFFICHAGE '!$H$22:$M$41)</definedName>
    <definedName name="Excel_BuiltIn_Print_Area" localSheetId="1">'MENU DU 11 NOV AU 22 DEC'!$A$1:$H$100</definedName>
    <definedName name="Excel_BuiltIn_Print_Area" localSheetId="1">'MENU DU 11 NOV AU 22 DEC'!$A$1:$H$100</definedName>
    <definedName name="Excel_BuiltIn_Print_Area" localSheetId="1">'MENU DU 11 NOV AU 22 DEC'!$A$1:$H$100</definedName>
    <definedName name="Excel_BuiltIn_Print_Area" localSheetId="0">'MENU TRAVAIL CYCLE HIVER'!$A$1:$H$100</definedName>
    <definedName name="Excel_BuiltIn_Print_Area" localSheetId="0">'MENU TRAVAIL CYCLE HIVER'!$A$1:$H$100</definedName>
    <definedName name="Excel_BuiltIn_Print_Area" localSheetId="0">'MENU TRAVAIL CYCLE HIVER'!$A$1:$H$100</definedName>
    <definedName name="Excel_BuiltIn_Print_Area" localSheetId="5">('MENUS AFFICHACHE scolaire J+1'!$A$1:$H$17,'MENUS AFFICHACHE scolaire J+1'!$J$1:$Q$17,'MENUS AFFICHACHE scolaire J+1'!$A$19:$H$51,'MENUS AFFICHACHE scolaire J+1'!$J$19:$Q$35)</definedName>
    <definedName name="Excel_BuiltIn_Print_Area" localSheetId="5">'MENUS AFFICHACHE scolaire J+1'!#REF!</definedName>
    <definedName name="Excel_BuiltIn_Print_Area" localSheetId="2">('MENUS AFFICHAGE CLIENT '!$A$1:$H$25,'MENUS AFFICHAGE CLIENT '!$J$1:$Q$25,'MENUS AFFICHAGE CLIENT '!$A$27:$H$78,'MENUS AFFICHAGE CLIENT '!$J$27:$Q$51)</definedName>
    <definedName name="Excel_BuiltIn_Print_Area" localSheetId="2">'MENUS AFFICHAGE CLIENT '!#REF!</definedName>
    <definedName name="Excel_BuiltIn_Print_Area" localSheetId="4">'MENUS AFFICHAGE scolaire'!#REF!</definedName>
    <definedName name="Excel_BuiltIn_Print_Area" localSheetId="4">('MENUS AFFICHAGE scolaire'!$A$1:$H$17,'MENUS AFFICHAGE scolaire'!$J$1:$Q$17,'MENUS AFFICHAGE scolaire'!$A$19:$H$51,'MENUS AFFICHAGE scolaire'!$J$19:$Q$35)</definedName>
    <definedName name="_xlnm.Print_Titles" localSheetId="1">'MENU DU 11 NOV AU 22 DEC'!$1:$1</definedName>
    <definedName name="_xlnm.Print_Titles" localSheetId="0">'MENU TRAVAIL CYCLE HIVER'!$1:$1</definedName>
    <definedName name="_xlnm.Print_Area" localSheetId="3">'MENU CAFET POUR AFFICHAGE '!$A$1:$M$63</definedName>
    <definedName name="_xlnm.Print_Area" localSheetId="1">'MENU DU 11 NOV AU 22 DEC'!$A$1:$H$121</definedName>
    <definedName name="_xlnm.Print_Area" localSheetId="0">'MENU TRAVAIL CYCLE HIVER'!$A$1:$H$121</definedName>
    <definedName name="_xlnm.Print_Area" localSheetId="5">'MENUS AFFICHACHE scolaire J+1'!$A$1:$Q$51</definedName>
    <definedName name="_xlnm.Print_Area" localSheetId="2">'MENUS AFFICHAGE CLIENT '!$A$1:$Q$78</definedName>
    <definedName name="_xlnm.Print_Area" localSheetId="4">'MENUS AFFICHAGE scolaire'!$A$1:$Q$51</definedName>
  </definedNames>
  <calcPr calcId="125725" fullCalcOnLoad="1"/>
</workbook>
</file>

<file path=xl/calcChain.xml><?xml version="1.0" encoding="utf-8"?>
<calcChain xmlns="http://schemas.openxmlformats.org/spreadsheetml/2006/main">
  <c r="E50" i="16"/>
  <c r="F46" i="18"/>
  <c r="E49"/>
  <c r="E46"/>
  <c r="C46"/>
  <c r="B29"/>
  <c r="L12"/>
  <c r="C13"/>
  <c r="C14"/>
  <c r="C12"/>
  <c r="C11"/>
  <c r="C10"/>
  <c r="L50"/>
  <c r="L47"/>
  <c r="O49"/>
  <c r="C34" i="1"/>
  <c r="J18" i="15" s="1"/>
  <c r="D34" i="1"/>
  <c r="K18" i="15" s="1"/>
  <c r="E34" i="1"/>
  <c r="L18" i="15" s="1"/>
  <c r="F34" i="1"/>
  <c r="C33"/>
  <c r="M14" i="18" s="1"/>
  <c r="D33" i="1"/>
  <c r="N14" i="18" s="1"/>
  <c r="E33" i="1"/>
  <c r="N14" i="16" s="1"/>
  <c r="F33" i="1"/>
  <c r="B32" i="18" s="1"/>
  <c r="C32" i="1"/>
  <c r="J16" i="15" s="1"/>
  <c r="D32" i="1"/>
  <c r="K16" i="15" s="1"/>
  <c r="E32" i="1"/>
  <c r="F32"/>
  <c r="C31"/>
  <c r="L13" i="16" s="1"/>
  <c r="D31" i="1"/>
  <c r="N13" i="18" s="1"/>
  <c r="E31" i="1"/>
  <c r="F31"/>
  <c r="B31" i="18" s="1"/>
  <c r="C30" i="1"/>
  <c r="J14" i="15" s="1"/>
  <c r="D30" i="1"/>
  <c r="K14" i="15" s="1"/>
  <c r="E30" i="1"/>
  <c r="L14" i="15" s="1"/>
  <c r="F30" i="1"/>
  <c r="C29"/>
  <c r="D29"/>
  <c r="B22" i="6" s="1"/>
  <c r="E29" i="1"/>
  <c r="F29"/>
  <c r="B30" i="18" s="1"/>
  <c r="C28" i="1"/>
  <c r="M11" i="18" s="1"/>
  <c r="D28" i="1"/>
  <c r="M11" i="4" s="1"/>
  <c r="E28" i="1"/>
  <c r="F28"/>
  <c r="C27"/>
  <c r="J11" i="15" s="1"/>
  <c r="D27" i="1"/>
  <c r="E27"/>
  <c r="L11" i="15" s="1"/>
  <c r="F27" i="1"/>
  <c r="B28"/>
  <c r="L11" i="18" s="1"/>
  <c r="B29" i="1"/>
  <c r="I13" i="15"/>
  <c r="B30" i="1"/>
  <c r="B31"/>
  <c r="L13" i="18" s="1"/>
  <c r="B32" i="1"/>
  <c r="B33"/>
  <c r="B34"/>
  <c r="B27"/>
  <c r="I11" i="15" s="1"/>
  <c r="D25" i="1"/>
  <c r="N10" i="18" s="1"/>
  <c r="E25" i="1"/>
  <c r="O10" i="18" s="1"/>
  <c r="L10" i="15"/>
  <c r="F25" i="1"/>
  <c r="B28" i="18" s="1"/>
  <c r="C25" i="1"/>
  <c r="M10" i="18" s="1"/>
  <c r="C120" i="1"/>
  <c r="G16" i="11"/>
  <c r="D120" i="1"/>
  <c r="E120"/>
  <c r="G32" i="11" s="1"/>
  <c r="F120" i="1"/>
  <c r="G120"/>
  <c r="H120"/>
  <c r="C119"/>
  <c r="G15" i="11" s="1"/>
  <c r="D119" i="1"/>
  <c r="E119"/>
  <c r="N74" i="4" s="1"/>
  <c r="F119" i="1"/>
  <c r="G119"/>
  <c r="P74" i="4" s="1"/>
  <c r="H119" i="1"/>
  <c r="C118"/>
  <c r="L73" i="4" s="1"/>
  <c r="D118" i="1"/>
  <c r="E118"/>
  <c r="G30" i="11" s="1"/>
  <c r="F118" i="1"/>
  <c r="G118"/>
  <c r="G46" i="11" s="1"/>
  <c r="H118" i="1"/>
  <c r="C117"/>
  <c r="G13" i="11" s="1"/>
  <c r="D117" i="1"/>
  <c r="E117"/>
  <c r="G29" i="11" s="1"/>
  <c r="F117" i="1"/>
  <c r="G117"/>
  <c r="G45" i="11" s="1"/>
  <c r="H117" i="1"/>
  <c r="B117"/>
  <c r="G5" i="11" s="1"/>
  <c r="B118" i="1"/>
  <c r="G6" i="11" s="1"/>
  <c r="B119" i="1"/>
  <c r="B120"/>
  <c r="C116"/>
  <c r="D116"/>
  <c r="G20" i="11" s="1"/>
  <c r="E116" i="1"/>
  <c r="G28" i="11" s="1"/>
  <c r="F116" i="1"/>
  <c r="G116"/>
  <c r="G44" i="11" s="1"/>
  <c r="H116" i="1"/>
  <c r="B116"/>
  <c r="C114"/>
  <c r="J60" i="15" s="1"/>
  <c r="D114" i="1"/>
  <c r="E114"/>
  <c r="L60" i="15" s="1"/>
  <c r="F114" i="1"/>
  <c r="C113"/>
  <c r="D113"/>
  <c r="N50" i="18" s="1"/>
  <c r="E113" i="1"/>
  <c r="F113"/>
  <c r="C112"/>
  <c r="J58" i="15" s="1"/>
  <c r="D112" i="1"/>
  <c r="K58" i="15" s="1"/>
  <c r="E112" i="1"/>
  <c r="F112"/>
  <c r="C111"/>
  <c r="D111"/>
  <c r="N49" i="18" s="1"/>
  <c r="E111" i="1"/>
  <c r="L57" i="15" s="1"/>
  <c r="F111" i="1"/>
  <c r="C110"/>
  <c r="D110"/>
  <c r="K56" i="15" s="1"/>
  <c r="E110" i="1"/>
  <c r="L56" i="15" s="1"/>
  <c r="F110" i="1"/>
  <c r="C109"/>
  <c r="M48" i="18" s="1"/>
  <c r="D109" i="1"/>
  <c r="N48" i="18"/>
  <c r="E109" i="1"/>
  <c r="O48" i="18" s="1"/>
  <c r="N48" i="16"/>
  <c r="F109" i="1"/>
  <c r="C108"/>
  <c r="D108"/>
  <c r="N47" i="18" s="1"/>
  <c r="E108" i="1"/>
  <c r="F108"/>
  <c r="C107"/>
  <c r="J53" i="15" s="1"/>
  <c r="D107" i="1"/>
  <c r="K53" i="15" s="1"/>
  <c r="E107" i="1"/>
  <c r="L53" i="15" s="1"/>
  <c r="F107" i="1"/>
  <c r="M53" i="15" s="1"/>
  <c r="B108" i="1"/>
  <c r="B109"/>
  <c r="B110"/>
  <c r="B111"/>
  <c r="B112"/>
  <c r="I58" i="15"/>
  <c r="B113" i="1"/>
  <c r="B114"/>
  <c r="I60" i="15" s="1"/>
  <c r="D105" i="1"/>
  <c r="N46" i="18" s="1"/>
  <c r="M46" i="16"/>
  <c r="E105" i="1"/>
  <c r="O46" i="18" s="1"/>
  <c r="N46" i="16"/>
  <c r="F105" i="1"/>
  <c r="B107"/>
  <c r="C105"/>
  <c r="L46" i="16"/>
  <c r="B106" i="1"/>
  <c r="L46" i="18" s="1"/>
  <c r="B105" i="1"/>
  <c r="C100"/>
  <c r="D100"/>
  <c r="G24" i="9" s="1"/>
  <c r="E100" i="1"/>
  <c r="F100"/>
  <c r="G40" i="9" s="1"/>
  <c r="G100" i="1"/>
  <c r="H100"/>
  <c r="G56" i="9" s="1"/>
  <c r="C99" i="1"/>
  <c r="G15" i="9"/>
  <c r="D99" i="1"/>
  <c r="E99"/>
  <c r="F99"/>
  <c r="G99"/>
  <c r="G47" i="9" s="1"/>
  <c r="H99" i="1"/>
  <c r="C98"/>
  <c r="C73" i="4" s="1"/>
  <c r="D98" i="1"/>
  <c r="D73" i="4" s="1"/>
  <c r="E98" i="1"/>
  <c r="G30" i="9" s="1"/>
  <c r="F98" i="1"/>
  <c r="G98"/>
  <c r="G46" i="9" s="1"/>
  <c r="H98" i="1"/>
  <c r="G54" i="9" s="1"/>
  <c r="C97" i="1"/>
  <c r="D97"/>
  <c r="G21" i="9" s="1"/>
  <c r="E97" i="1"/>
  <c r="F97"/>
  <c r="G97"/>
  <c r="G45" i="9" s="1"/>
  <c r="H97" i="1"/>
  <c r="G53" i="9" s="1"/>
  <c r="C96" i="1"/>
  <c r="D96"/>
  <c r="G20" i="9" s="1"/>
  <c r="E96" i="1"/>
  <c r="F96"/>
  <c r="G36" i="9" s="1"/>
  <c r="G96" i="1"/>
  <c r="H96"/>
  <c r="B97"/>
  <c r="G5" i="9" s="1"/>
  <c r="B98" i="1"/>
  <c r="B99"/>
  <c r="B100"/>
  <c r="B96"/>
  <c r="C94"/>
  <c r="C60" i="15" s="1"/>
  <c r="D94" i="1"/>
  <c r="D60" i="15" s="1"/>
  <c r="E94" i="1"/>
  <c r="F94"/>
  <c r="F60" i="15" s="1"/>
  <c r="C93" i="1"/>
  <c r="C59" i="15" s="1"/>
  <c r="D93" i="1"/>
  <c r="E93"/>
  <c r="F50" i="18" s="1"/>
  <c r="F93" i="1"/>
  <c r="C92"/>
  <c r="C58" i="15"/>
  <c r="D92" i="1"/>
  <c r="D58" i="15"/>
  <c r="E92" i="1"/>
  <c r="F92"/>
  <c r="F58" i="15" s="1"/>
  <c r="C91" i="1"/>
  <c r="D49" i="18" s="1"/>
  <c r="C49" i="16"/>
  <c r="D91" i="1"/>
  <c r="E91"/>
  <c r="F91"/>
  <c r="K49" i="18" s="1"/>
  <c r="F57" i="15"/>
  <c r="C90" i="1"/>
  <c r="C56" i="15"/>
  <c r="D90" i="1"/>
  <c r="D56" i="15"/>
  <c r="E90" i="1"/>
  <c r="F90"/>
  <c r="F56" i="15" s="1"/>
  <c r="C89" i="1"/>
  <c r="D48" i="18" s="1"/>
  <c r="C64" i="4"/>
  <c r="D89" i="1"/>
  <c r="D48" i="16"/>
  <c r="E89" i="1"/>
  <c r="E48" i="16"/>
  <c r="F89" i="1"/>
  <c r="B38" i="9"/>
  <c r="C88" i="1"/>
  <c r="D47" i="18" s="1"/>
  <c r="D88" i="1"/>
  <c r="E88"/>
  <c r="F47" i="18" s="1"/>
  <c r="F88" i="1"/>
  <c r="K47" i="18" s="1"/>
  <c r="B88" i="1"/>
  <c r="C47" i="18" s="1"/>
  <c r="B89" i="1"/>
  <c r="B90"/>
  <c r="B91"/>
  <c r="B92"/>
  <c r="B58" i="15"/>
  <c r="B93" i="1"/>
  <c r="C50" i="18" s="1"/>
  <c r="B94" i="1"/>
  <c r="C87"/>
  <c r="C53" i="15"/>
  <c r="D87" i="1"/>
  <c r="D53" i="15"/>
  <c r="E87" i="1"/>
  <c r="F87"/>
  <c r="E85"/>
  <c r="E46" i="16" s="1"/>
  <c r="E62" i="4"/>
  <c r="D85" i="1"/>
  <c r="D46" i="16"/>
  <c r="F85" i="1"/>
  <c r="K46" i="18"/>
  <c r="B87" i="1"/>
  <c r="C85"/>
  <c r="D46" i="18" s="1"/>
  <c r="B86" i="1"/>
  <c r="B46" i="16"/>
  <c r="B85" i="1"/>
  <c r="C80"/>
  <c r="G16" i="8" s="1"/>
  <c r="D80" i="1"/>
  <c r="E80"/>
  <c r="G32" i="8" s="1"/>
  <c r="F80" i="1"/>
  <c r="G80"/>
  <c r="P49" i="4" s="1"/>
  <c r="H80" i="1"/>
  <c r="C79"/>
  <c r="G15" i="8" s="1"/>
  <c r="D79" i="1"/>
  <c r="E79"/>
  <c r="F79"/>
  <c r="G79"/>
  <c r="G47" i="8" s="1"/>
  <c r="H79" i="1"/>
  <c r="C78"/>
  <c r="L47" i="4" s="1"/>
  <c r="D78" i="1"/>
  <c r="G22" i="8" s="1"/>
  <c r="E78" i="1"/>
  <c r="G30" i="8" s="1"/>
  <c r="F78" i="1"/>
  <c r="G78"/>
  <c r="G46" i="8" s="1"/>
  <c r="H78" i="1"/>
  <c r="G54" i="8" s="1"/>
  <c r="C77" i="1"/>
  <c r="L46" i="4" s="1"/>
  <c r="D77" i="1"/>
  <c r="M46" i="4" s="1"/>
  <c r="E77" i="1"/>
  <c r="G29" i="8" s="1"/>
  <c r="F77" i="1"/>
  <c r="O46" i="4" s="1"/>
  <c r="G77" i="1"/>
  <c r="H77"/>
  <c r="C76"/>
  <c r="L45" i="4"/>
  <c r="D76" i="1"/>
  <c r="E76"/>
  <c r="F76"/>
  <c r="G76"/>
  <c r="H76"/>
  <c r="B77"/>
  <c r="G5" i="8" s="1"/>
  <c r="B78" i="1"/>
  <c r="B79"/>
  <c r="G7" i="8" s="1"/>
  <c r="B80" i="1"/>
  <c r="B76"/>
  <c r="C74"/>
  <c r="J39" i="15" s="1"/>
  <c r="D74" i="1"/>
  <c r="K39" i="15" s="1"/>
  <c r="E74" i="1"/>
  <c r="F74"/>
  <c r="M39" i="15" s="1"/>
  <c r="C73" i="1"/>
  <c r="L32" i="16" s="1"/>
  <c r="D73" i="1"/>
  <c r="E73"/>
  <c r="O32" i="18" s="1"/>
  <c r="F73" i="1"/>
  <c r="C72"/>
  <c r="J37" i="15" s="1"/>
  <c r="D72" i="1"/>
  <c r="K37" i="15" s="1"/>
  <c r="E72" i="1"/>
  <c r="F72"/>
  <c r="C71"/>
  <c r="M31" i="18" s="1"/>
  <c r="D71" i="1"/>
  <c r="M39" i="4" s="1"/>
  <c r="E71" i="1"/>
  <c r="F71"/>
  <c r="C70"/>
  <c r="J35" i="15" s="1"/>
  <c r="D70" i="1"/>
  <c r="E70"/>
  <c r="L35" i="15" s="1"/>
  <c r="F70" i="1"/>
  <c r="C69"/>
  <c r="M30" i="18" s="1"/>
  <c r="D69" i="1"/>
  <c r="E69"/>
  <c r="F69"/>
  <c r="C68"/>
  <c r="D68"/>
  <c r="N29" i="18" s="1"/>
  <c r="E68" i="1"/>
  <c r="O29" i="18" s="1"/>
  <c r="F68" i="1"/>
  <c r="C67"/>
  <c r="J32" i="15" s="1"/>
  <c r="D67" i="1"/>
  <c r="K32" i="15" s="1"/>
  <c r="E67" i="1"/>
  <c r="F67"/>
  <c r="B68"/>
  <c r="B69"/>
  <c r="B70"/>
  <c r="B71"/>
  <c r="B72"/>
  <c r="I37" i="15" s="1"/>
  <c r="B73" i="1"/>
  <c r="B74"/>
  <c r="D65"/>
  <c r="E65"/>
  <c r="O28" i="18" s="1"/>
  <c r="F65" i="1"/>
  <c r="B67"/>
  <c r="C65"/>
  <c r="B66"/>
  <c r="B65"/>
  <c r="C60"/>
  <c r="C49" i="4" s="1"/>
  <c r="D60" i="1"/>
  <c r="D49" i="4" s="1"/>
  <c r="E60" i="1"/>
  <c r="F60"/>
  <c r="F49" i="4" s="1"/>
  <c r="G60" i="1"/>
  <c r="G48" i="7" s="1"/>
  <c r="H60" i="1"/>
  <c r="G56" i="7" s="1"/>
  <c r="C59" i="1"/>
  <c r="C48" i="4"/>
  <c r="D59" i="1"/>
  <c r="E59"/>
  <c r="G31" i="7" s="1"/>
  <c r="F59" i="1"/>
  <c r="G59"/>
  <c r="H59"/>
  <c r="C58"/>
  <c r="G14" i="7" s="1"/>
  <c r="D58" i="1"/>
  <c r="E58"/>
  <c r="E47" i="4" s="1"/>
  <c r="F58" i="1"/>
  <c r="G58"/>
  <c r="G47" i="4" s="1"/>
  <c r="H58" i="1"/>
  <c r="C57"/>
  <c r="G13" i="7" s="1"/>
  <c r="D57" i="1"/>
  <c r="G21" i="7" s="1"/>
  <c r="E57" i="1"/>
  <c r="F57"/>
  <c r="G37" i="7" s="1"/>
  <c r="G57" i="1"/>
  <c r="G46" i="4"/>
  <c r="H57" i="1"/>
  <c r="B57"/>
  <c r="B58"/>
  <c r="G6" i="7" s="1"/>
  <c r="B59" i="1"/>
  <c r="G7" i="7" s="1"/>
  <c r="B60" i="1"/>
  <c r="C56"/>
  <c r="C45" i="4" s="1"/>
  <c r="D56" i="1"/>
  <c r="D45" i="4"/>
  <c r="E56" i="1"/>
  <c r="F56"/>
  <c r="F45" i="4" s="1"/>
  <c r="G56" i="1"/>
  <c r="H56"/>
  <c r="G52" i="7" s="1"/>
  <c r="B56" i="1"/>
  <c r="G4" i="7" s="1"/>
  <c r="D45" i="1"/>
  <c r="E28" i="18" s="1"/>
  <c r="E45" i="1"/>
  <c r="E31" i="15" s="1"/>
  <c r="F45" i="1"/>
  <c r="C54"/>
  <c r="C39" i="15" s="1"/>
  <c r="D54" i="1"/>
  <c r="D39" i="15" s="1"/>
  <c r="E54" i="1"/>
  <c r="E39" i="15"/>
  <c r="F54" i="1"/>
  <c r="C53"/>
  <c r="D53"/>
  <c r="E32" i="18" s="1"/>
  <c r="E53" i="1"/>
  <c r="E32" i="16" s="1"/>
  <c r="F53" i="1"/>
  <c r="K32" i="18" s="1"/>
  <c r="C52" i="1"/>
  <c r="C37" i="15" s="1"/>
  <c r="D52" i="1"/>
  <c r="D37" i="15" s="1"/>
  <c r="E52" i="1"/>
  <c r="E37" i="15" s="1"/>
  <c r="F52" i="1"/>
  <c r="C51"/>
  <c r="D51"/>
  <c r="B23" i="7" s="1"/>
  <c r="E51" i="1"/>
  <c r="F51"/>
  <c r="B39" i="7"/>
  <c r="C50" i="1"/>
  <c r="C35" i="15"/>
  <c r="D50" i="1"/>
  <c r="D35" i="15"/>
  <c r="E50" i="1"/>
  <c r="F50"/>
  <c r="C49"/>
  <c r="D30" i="18" s="1"/>
  <c r="B14" i="7"/>
  <c r="D49" i="1"/>
  <c r="B22" i="7"/>
  <c r="E49" i="1"/>
  <c r="F30" i="18"/>
  <c r="F49" i="1"/>
  <c r="K30" i="18" s="1"/>
  <c r="C48" i="1"/>
  <c r="D48"/>
  <c r="E29" i="18" s="1"/>
  <c r="E48" i="1"/>
  <c r="F48"/>
  <c r="K29" i="18" s="1"/>
  <c r="B54" i="1"/>
  <c r="B39" i="15" s="1"/>
  <c r="B53" i="1"/>
  <c r="C32" i="18" s="1"/>
  <c r="B52" i="1"/>
  <c r="B37" i="15" s="1"/>
  <c r="B51" i="1"/>
  <c r="B50"/>
  <c r="B35" i="15" s="1"/>
  <c r="B49" i="1"/>
  <c r="B48"/>
  <c r="C29" i="18" s="1"/>
  <c r="C47" i="1"/>
  <c r="C32" i="15" s="1"/>
  <c r="D47" i="1"/>
  <c r="D32" i="15" s="1"/>
  <c r="E47" i="1"/>
  <c r="F47"/>
  <c r="F32" i="15" s="1"/>
  <c r="C45" i="1"/>
  <c r="D28" i="18" s="1"/>
  <c r="B47" i="1"/>
  <c r="B46"/>
  <c r="B36" i="4"/>
  <c r="B45" i="1"/>
  <c r="C40"/>
  <c r="G16" i="6" s="1"/>
  <c r="D40" i="1"/>
  <c r="E40"/>
  <c r="G32" i="6" s="1"/>
  <c r="F40" i="1"/>
  <c r="G40"/>
  <c r="G48" i="6" s="1"/>
  <c r="H40" i="1"/>
  <c r="H39"/>
  <c r="G55" i="6" s="1"/>
  <c r="C39" i="1"/>
  <c r="G15" i="6" s="1"/>
  <c r="D39" i="1"/>
  <c r="E39"/>
  <c r="N22" i="4" s="1"/>
  <c r="F39" i="1"/>
  <c r="G39"/>
  <c r="C38"/>
  <c r="L21" i="4" s="1"/>
  <c r="D38" i="1"/>
  <c r="G22" i="6" s="1"/>
  <c r="E38" i="1"/>
  <c r="F38"/>
  <c r="G38"/>
  <c r="H38"/>
  <c r="C37"/>
  <c r="G13" i="6" s="1"/>
  <c r="D37" i="1"/>
  <c r="E37"/>
  <c r="F37"/>
  <c r="G37" i="6" s="1"/>
  <c r="G37" i="1"/>
  <c r="P20" i="4"/>
  <c r="H37" i="1"/>
  <c r="B40"/>
  <c r="B39"/>
  <c r="G7" i="6"/>
  <c r="B38" i="1"/>
  <c r="G6" i="6"/>
  <c r="B37" i="1"/>
  <c r="G5" i="6"/>
  <c r="C36" i="1"/>
  <c r="D36"/>
  <c r="E36"/>
  <c r="F36"/>
  <c r="O19" i="4" s="1"/>
  <c r="G36" i="1"/>
  <c r="H36"/>
  <c r="Q19" i="4" s="1"/>
  <c r="B36" i="1"/>
  <c r="L14" i="4"/>
  <c r="M14" i="16"/>
  <c r="M16" i="15"/>
  <c r="I18"/>
  <c r="I16"/>
  <c r="I14"/>
  <c r="B6" i="6"/>
  <c r="K13" i="16"/>
  <c r="B26" i="1"/>
  <c r="L10" i="18" s="1"/>
  <c r="B4" i="6"/>
  <c r="B25" i="1"/>
  <c r="C20"/>
  <c r="D20"/>
  <c r="E20"/>
  <c r="F20"/>
  <c r="G40" i="5" s="1"/>
  <c r="G20" i="1"/>
  <c r="G48" i="5" s="1"/>
  <c r="H20" i="1"/>
  <c r="H23" i="4" s="1"/>
  <c r="C19" i="1"/>
  <c r="G15" i="5" s="1"/>
  <c r="D19" i="1"/>
  <c r="G23" i="5" s="1"/>
  <c r="E19" i="1"/>
  <c r="F19"/>
  <c r="F22" i="4" s="1"/>
  <c r="G19" i="1"/>
  <c r="H19"/>
  <c r="G55" i="5" s="1"/>
  <c r="C18" i="1"/>
  <c r="C21" i="4" s="1"/>
  <c r="D18" i="1"/>
  <c r="E18"/>
  <c r="G30" i="5"/>
  <c r="F18" i="1"/>
  <c r="G18"/>
  <c r="G46" i="5" s="1"/>
  <c r="H18" i="1"/>
  <c r="C17"/>
  <c r="C20" i="4" s="1"/>
  <c r="D17" i="1"/>
  <c r="G21" i="5" s="1"/>
  <c r="E17" i="1"/>
  <c r="G29" i="5" s="1"/>
  <c r="F17" i="1"/>
  <c r="G17"/>
  <c r="H17"/>
  <c r="G53" i="5" s="1"/>
  <c r="B17" i="1"/>
  <c r="G5" i="5" s="1"/>
  <c r="B18" i="1"/>
  <c r="B21" i="4" s="1"/>
  <c r="B19" i="1"/>
  <c r="G7" i="5"/>
  <c r="B20" i="1"/>
  <c r="C16"/>
  <c r="D16"/>
  <c r="E16"/>
  <c r="G28" i="5" s="1"/>
  <c r="F16" i="1"/>
  <c r="G16"/>
  <c r="G19" i="4" s="1"/>
  <c r="H16" i="1"/>
  <c r="G52" i="5" s="1"/>
  <c r="B16" i="1"/>
  <c r="B19" i="4"/>
  <c r="E14" i="1"/>
  <c r="E18" i="15"/>
  <c r="F14" i="1"/>
  <c r="E13"/>
  <c r="F14" i="18" s="1"/>
  <c r="F13" i="1"/>
  <c r="K14" i="18" s="1"/>
  <c r="E12" i="1"/>
  <c r="E16" i="15" s="1"/>
  <c r="F12" i="1"/>
  <c r="F16" i="15"/>
  <c r="E11" i="1"/>
  <c r="E13" i="18" s="1"/>
  <c r="F11" i="1"/>
  <c r="E10"/>
  <c r="E14" i="15"/>
  <c r="F10" i="1"/>
  <c r="F14" i="15"/>
  <c r="E9" i="1"/>
  <c r="F12" i="18" s="1"/>
  <c r="F9" i="1"/>
  <c r="K12" i="18" s="1"/>
  <c r="E8" i="1"/>
  <c r="F11" i="18" s="1"/>
  <c r="F8" i="1"/>
  <c r="K11" i="18" s="1"/>
  <c r="E7" i="1"/>
  <c r="F7"/>
  <c r="F11" i="15" s="1"/>
  <c r="E5" i="1"/>
  <c r="F5"/>
  <c r="K10" i="18" s="1"/>
  <c r="D10" i="1"/>
  <c r="D14" i="15" s="1"/>
  <c r="D11" i="1"/>
  <c r="D13" i="18" s="1"/>
  <c r="D12" i="1"/>
  <c r="D13"/>
  <c r="D14"/>
  <c r="D9"/>
  <c r="E12" i="18" s="1"/>
  <c r="D8" i="1"/>
  <c r="E11" i="18" s="1"/>
  <c r="D7" i="1"/>
  <c r="D11" i="15" s="1"/>
  <c r="D5" i="1"/>
  <c r="C7"/>
  <c r="C11" i="15" s="1"/>
  <c r="C8" i="1"/>
  <c r="D11" i="18" s="1"/>
  <c r="C9" i="1"/>
  <c r="C10"/>
  <c r="C11"/>
  <c r="C12"/>
  <c r="C13"/>
  <c r="C14"/>
  <c r="C18" i="15" s="1"/>
  <c r="C6" i="1"/>
  <c r="D10" i="18" s="1"/>
  <c r="C5" i="1"/>
  <c r="O46" i="16"/>
  <c r="M28"/>
  <c r="N28"/>
  <c r="O28"/>
  <c r="O10"/>
  <c r="F46"/>
  <c r="K10" i="15"/>
  <c r="M10"/>
  <c r="J10"/>
  <c r="K52"/>
  <c r="M52"/>
  <c r="L31"/>
  <c r="O62" i="4"/>
  <c r="N36"/>
  <c r="C62"/>
  <c r="G36"/>
  <c r="H36"/>
  <c r="C52" i="15"/>
  <c r="F39"/>
  <c r="F38"/>
  <c r="F37"/>
  <c r="E60"/>
  <c r="E59"/>
  <c r="E58"/>
  <c r="E56"/>
  <c r="G56"/>
  <c r="E55"/>
  <c r="E54"/>
  <c r="E53"/>
  <c r="F53"/>
  <c r="Q50" i="18"/>
  <c r="P50"/>
  <c r="H50"/>
  <c r="G50"/>
  <c r="Q49"/>
  <c r="P49"/>
  <c r="H49"/>
  <c r="G49"/>
  <c r="Q48"/>
  <c r="P48"/>
  <c r="H48"/>
  <c r="G48"/>
  <c r="Q47"/>
  <c r="P47"/>
  <c r="H47"/>
  <c r="G47"/>
  <c r="Q46"/>
  <c r="P46"/>
  <c r="H46"/>
  <c r="G46"/>
  <c r="M43"/>
  <c r="D43"/>
  <c r="O38"/>
  <c r="M38"/>
  <c r="F38"/>
  <c r="D38"/>
  <c r="Q32"/>
  <c r="P32"/>
  <c r="H32"/>
  <c r="G32"/>
  <c r="Q31"/>
  <c r="P31"/>
  <c r="H31"/>
  <c r="G31"/>
  <c r="Q30"/>
  <c r="P30"/>
  <c r="H30"/>
  <c r="G30"/>
  <c r="Q29"/>
  <c r="P29"/>
  <c r="H29"/>
  <c r="G29"/>
  <c r="Q28"/>
  <c r="P28"/>
  <c r="H28"/>
  <c r="G28"/>
  <c r="M25"/>
  <c r="D25"/>
  <c r="O20"/>
  <c r="M20"/>
  <c r="F20"/>
  <c r="D20"/>
  <c r="Q14"/>
  <c r="P14"/>
  <c r="H14"/>
  <c r="G14"/>
  <c r="B14"/>
  <c r="Q13"/>
  <c r="P13"/>
  <c r="H13"/>
  <c r="G13"/>
  <c r="B13"/>
  <c r="Q12"/>
  <c r="P12"/>
  <c r="H12"/>
  <c r="G12"/>
  <c r="B12"/>
  <c r="Q11"/>
  <c r="P11"/>
  <c r="H11"/>
  <c r="G11"/>
  <c r="B11"/>
  <c r="Q10"/>
  <c r="P10"/>
  <c r="H10"/>
  <c r="G10"/>
  <c r="B10"/>
  <c r="M7"/>
  <c r="D7"/>
  <c r="O2"/>
  <c r="M2"/>
  <c r="F2"/>
  <c r="D2"/>
  <c r="A23" i="17"/>
  <c r="A43"/>
  <c r="A63"/>
  <c r="A83"/>
  <c r="A103"/>
  <c r="C12" i="4"/>
  <c r="B12" i="15"/>
  <c r="E72" i="4"/>
  <c r="K60" i="15"/>
  <c r="M60"/>
  <c r="L58"/>
  <c r="M58"/>
  <c r="J56"/>
  <c r="M56"/>
  <c r="I56"/>
  <c r="I53"/>
  <c r="L39"/>
  <c r="I39"/>
  <c r="L37"/>
  <c r="M37"/>
  <c r="K35"/>
  <c r="M35"/>
  <c r="I35"/>
  <c r="L32"/>
  <c r="M32"/>
  <c r="I32"/>
  <c r="E35"/>
  <c r="F35"/>
  <c r="E32"/>
  <c r="B32"/>
  <c r="M18"/>
  <c r="L16"/>
  <c r="M14"/>
  <c r="K11"/>
  <c r="M11"/>
  <c r="D18"/>
  <c r="F18"/>
  <c r="B18"/>
  <c r="C16"/>
  <c r="D16"/>
  <c r="B16"/>
  <c r="C14"/>
  <c r="B14"/>
  <c r="E11"/>
  <c r="B11"/>
  <c r="B60"/>
  <c r="B56"/>
  <c r="B53"/>
  <c r="Q50" i="16"/>
  <c r="P50"/>
  <c r="O50"/>
  <c r="N50"/>
  <c r="M50"/>
  <c r="L50"/>
  <c r="K50"/>
  <c r="H50"/>
  <c r="G50"/>
  <c r="F50"/>
  <c r="B50"/>
  <c r="Q49"/>
  <c r="P49"/>
  <c r="O49"/>
  <c r="N49"/>
  <c r="M49"/>
  <c r="L49"/>
  <c r="H49"/>
  <c r="G49"/>
  <c r="F49"/>
  <c r="D49"/>
  <c r="Q48"/>
  <c r="P48"/>
  <c r="O48"/>
  <c r="M48"/>
  <c r="L48"/>
  <c r="H48"/>
  <c r="G48"/>
  <c r="C48"/>
  <c r="Q47"/>
  <c r="P47"/>
  <c r="O47"/>
  <c r="M47"/>
  <c r="H47"/>
  <c r="G47"/>
  <c r="Q46"/>
  <c r="P46"/>
  <c r="K46"/>
  <c r="H46"/>
  <c r="G46"/>
  <c r="Q32"/>
  <c r="P32"/>
  <c r="N32"/>
  <c r="K32"/>
  <c r="H32"/>
  <c r="G32"/>
  <c r="F32"/>
  <c r="D32"/>
  <c r="B32"/>
  <c r="Q31"/>
  <c r="P31"/>
  <c r="O31"/>
  <c r="H31"/>
  <c r="G31"/>
  <c r="Q30"/>
  <c r="P30"/>
  <c r="N30"/>
  <c r="K30"/>
  <c r="H30"/>
  <c r="G30"/>
  <c r="F30"/>
  <c r="B30"/>
  <c r="Q29"/>
  <c r="P29"/>
  <c r="M29"/>
  <c r="H29"/>
  <c r="G29"/>
  <c r="F29"/>
  <c r="D29"/>
  <c r="B29"/>
  <c r="Q28"/>
  <c r="P28"/>
  <c r="H28"/>
  <c r="G28"/>
  <c r="B28"/>
  <c r="Q14"/>
  <c r="P14"/>
  <c r="O14"/>
  <c r="L14"/>
  <c r="H14"/>
  <c r="G14"/>
  <c r="B14"/>
  <c r="Q13"/>
  <c r="P13"/>
  <c r="O13"/>
  <c r="N13"/>
  <c r="H13"/>
  <c r="G13"/>
  <c r="E13"/>
  <c r="B13"/>
  <c r="Q12"/>
  <c r="P12"/>
  <c r="O12"/>
  <c r="N12"/>
  <c r="H12"/>
  <c r="G12"/>
  <c r="E12"/>
  <c r="C12"/>
  <c r="B12"/>
  <c r="Q11"/>
  <c r="P11"/>
  <c r="O11"/>
  <c r="H11"/>
  <c r="G11"/>
  <c r="C11"/>
  <c r="B11"/>
  <c r="Q10"/>
  <c r="P10"/>
  <c r="K10"/>
  <c r="H10"/>
  <c r="G10"/>
  <c r="B10"/>
  <c r="D7"/>
  <c r="D2"/>
  <c r="M59" i="15"/>
  <c r="K59"/>
  <c r="M57"/>
  <c r="K57"/>
  <c r="M55"/>
  <c r="K55"/>
  <c r="J55"/>
  <c r="M54"/>
  <c r="L54"/>
  <c r="K54"/>
  <c r="I59"/>
  <c r="I52"/>
  <c r="B59"/>
  <c r="B55"/>
  <c r="L38"/>
  <c r="M34"/>
  <c r="K34"/>
  <c r="K33"/>
  <c r="I38"/>
  <c r="I34"/>
  <c r="F34"/>
  <c r="E34"/>
  <c r="F33"/>
  <c r="D33"/>
  <c r="B38"/>
  <c r="B33"/>
  <c r="M17"/>
  <c r="J17"/>
  <c r="M15"/>
  <c r="L15"/>
  <c r="K15"/>
  <c r="M13"/>
  <c r="M12"/>
  <c r="I10"/>
  <c r="D2"/>
  <c r="D17"/>
  <c r="B17"/>
  <c r="F15"/>
  <c r="E15"/>
  <c r="B15"/>
  <c r="B13"/>
  <c r="C13"/>
  <c r="E13"/>
  <c r="E12"/>
  <c r="C12"/>
  <c r="E10"/>
  <c r="B10"/>
  <c r="D7"/>
  <c r="B23" i="1"/>
  <c r="M2" i="16"/>
  <c r="A23" i="1"/>
  <c r="M7" i="4"/>
  <c r="M16"/>
  <c r="C3" i="1"/>
  <c r="D3"/>
  <c r="E3"/>
  <c r="F3"/>
  <c r="G3"/>
  <c r="H3"/>
  <c r="G56" i="11"/>
  <c r="G55"/>
  <c r="G54"/>
  <c r="G53"/>
  <c r="G47"/>
  <c r="G40"/>
  <c r="G39"/>
  <c r="G38"/>
  <c r="G37"/>
  <c r="G31"/>
  <c r="G24"/>
  <c r="G23"/>
  <c r="G22"/>
  <c r="G21"/>
  <c r="G14"/>
  <c r="G8"/>
  <c r="B56"/>
  <c r="B55"/>
  <c r="B54"/>
  <c r="B53"/>
  <c r="B48"/>
  <c r="B47"/>
  <c r="B46"/>
  <c r="B45"/>
  <c r="B40"/>
  <c r="B39"/>
  <c r="B38"/>
  <c r="B37"/>
  <c r="B31"/>
  <c r="B24"/>
  <c r="B23"/>
  <c r="B22"/>
  <c r="B21"/>
  <c r="B16"/>
  <c r="B14"/>
  <c r="B8"/>
  <c r="B6"/>
  <c r="B5"/>
  <c r="G52"/>
  <c r="G36"/>
  <c r="G12"/>
  <c r="B52"/>
  <c r="B44"/>
  <c r="B36"/>
  <c r="B28"/>
  <c r="B20"/>
  <c r="B12"/>
  <c r="B4"/>
  <c r="B58"/>
  <c r="B50"/>
  <c r="B42"/>
  <c r="B34"/>
  <c r="B26"/>
  <c r="B18"/>
  <c r="G10"/>
  <c r="B10"/>
  <c r="G55" i="9"/>
  <c r="G48"/>
  <c r="G39"/>
  <c r="G38"/>
  <c r="G37"/>
  <c r="G32"/>
  <c r="G31"/>
  <c r="G29"/>
  <c r="G23"/>
  <c r="G16"/>
  <c r="G13"/>
  <c r="G8"/>
  <c r="G7"/>
  <c r="G6"/>
  <c r="B56"/>
  <c r="B55"/>
  <c r="B54"/>
  <c r="B53"/>
  <c r="B48"/>
  <c r="B47"/>
  <c r="B46"/>
  <c r="B45"/>
  <c r="B37"/>
  <c r="B32"/>
  <c r="B31"/>
  <c r="B30"/>
  <c r="B29"/>
  <c r="B22"/>
  <c r="B16"/>
  <c r="B14"/>
  <c r="B8"/>
  <c r="G44"/>
  <c r="G28"/>
  <c r="G12"/>
  <c r="G4"/>
  <c r="B52"/>
  <c r="B44"/>
  <c r="B36"/>
  <c r="B28"/>
  <c r="B20"/>
  <c r="B12"/>
  <c r="B4"/>
  <c r="B58"/>
  <c r="B50"/>
  <c r="B42"/>
  <c r="B34"/>
  <c r="B26"/>
  <c r="B18"/>
  <c r="G10"/>
  <c r="B10"/>
  <c r="G56" i="8"/>
  <c r="G55"/>
  <c r="G45"/>
  <c r="G40"/>
  <c r="G39"/>
  <c r="G38"/>
  <c r="G37"/>
  <c r="G31"/>
  <c r="G24"/>
  <c r="G23"/>
  <c r="G21"/>
  <c r="G6"/>
  <c r="B56"/>
  <c r="B55"/>
  <c r="B54"/>
  <c r="B53"/>
  <c r="B48"/>
  <c r="B47"/>
  <c r="B46"/>
  <c r="B45"/>
  <c r="B40"/>
  <c r="B38"/>
  <c r="B32"/>
  <c r="B30"/>
  <c r="B21"/>
  <c r="B16"/>
  <c r="B6"/>
  <c r="G52"/>
  <c r="G36"/>
  <c r="G20"/>
  <c r="G4"/>
  <c r="B52"/>
  <c r="B44"/>
  <c r="B36"/>
  <c r="B28"/>
  <c r="B20"/>
  <c r="B12"/>
  <c r="B58"/>
  <c r="B50"/>
  <c r="B42"/>
  <c r="B34"/>
  <c r="B26"/>
  <c r="B18"/>
  <c r="G10"/>
  <c r="B10"/>
  <c r="G55" i="7"/>
  <c r="G53"/>
  <c r="G40"/>
  <c r="G39"/>
  <c r="G38"/>
  <c r="G32"/>
  <c r="G30"/>
  <c r="G29"/>
  <c r="G24"/>
  <c r="G23"/>
  <c r="G22"/>
  <c r="G8"/>
  <c r="B56"/>
  <c r="B55"/>
  <c r="B54"/>
  <c r="B53"/>
  <c r="B48"/>
  <c r="B47"/>
  <c r="B46"/>
  <c r="B45"/>
  <c r="B40"/>
  <c r="B38"/>
  <c r="B37"/>
  <c r="B30"/>
  <c r="B21"/>
  <c r="B8"/>
  <c r="B6"/>
  <c r="B5"/>
  <c r="G44"/>
  <c r="G28"/>
  <c r="B52"/>
  <c r="B44"/>
  <c r="B36"/>
  <c r="B28"/>
  <c r="B20"/>
  <c r="B12"/>
  <c r="B58"/>
  <c r="B50"/>
  <c r="B42"/>
  <c r="B34"/>
  <c r="B26"/>
  <c r="B18"/>
  <c r="G10"/>
  <c r="B10"/>
  <c r="G56" i="6"/>
  <c r="G54"/>
  <c r="G53"/>
  <c r="G52"/>
  <c r="G44"/>
  <c r="G40"/>
  <c r="G39"/>
  <c r="G38"/>
  <c r="G36"/>
  <c r="G31"/>
  <c r="G29"/>
  <c r="G28"/>
  <c r="G24"/>
  <c r="G23"/>
  <c r="G21"/>
  <c r="G12"/>
  <c r="B56"/>
  <c r="B55"/>
  <c r="B54"/>
  <c r="B53"/>
  <c r="B52"/>
  <c r="B48"/>
  <c r="B47"/>
  <c r="B46"/>
  <c r="B45"/>
  <c r="B44"/>
  <c r="B40"/>
  <c r="B39"/>
  <c r="B38"/>
  <c r="B37"/>
  <c r="B36"/>
  <c r="B31"/>
  <c r="B29"/>
  <c r="B28"/>
  <c r="B20"/>
  <c r="B12"/>
  <c r="G4"/>
  <c r="B58"/>
  <c r="B50"/>
  <c r="B42"/>
  <c r="B34"/>
  <c r="B26"/>
  <c r="B18"/>
  <c r="G10"/>
  <c r="B10"/>
  <c r="C1" i="5"/>
  <c r="F1" s="1"/>
  <c r="A3"/>
  <c r="A11" s="1"/>
  <c r="A19" s="1"/>
  <c r="A27" s="1"/>
  <c r="A35" s="1"/>
  <c r="A43" s="1"/>
  <c r="A51" s="1"/>
  <c r="G56"/>
  <c r="G54"/>
  <c r="G47"/>
  <c r="G39"/>
  <c r="G38"/>
  <c r="G37"/>
  <c r="G31"/>
  <c r="G24"/>
  <c r="G13"/>
  <c r="G8"/>
  <c r="G6"/>
  <c r="G44"/>
  <c r="G20"/>
  <c r="B56"/>
  <c r="B55"/>
  <c r="B54"/>
  <c r="B53"/>
  <c r="B52"/>
  <c r="B48"/>
  <c r="B47"/>
  <c r="B46"/>
  <c r="B45"/>
  <c r="B44"/>
  <c r="B39"/>
  <c r="B31"/>
  <c r="B30"/>
  <c r="B29"/>
  <c r="B24"/>
  <c r="B21"/>
  <c r="B16"/>
  <c r="B13"/>
  <c r="B8"/>
  <c r="B7"/>
  <c r="B6"/>
  <c r="B5"/>
  <c r="B4"/>
  <c r="B58"/>
  <c r="B50"/>
  <c r="B42"/>
  <c r="B34"/>
  <c r="B26"/>
  <c r="B18"/>
  <c r="G10"/>
  <c r="B10"/>
  <c r="M73" i="4"/>
  <c r="N64"/>
  <c r="K48"/>
  <c r="E48"/>
  <c r="G64"/>
  <c r="C74"/>
  <c r="Q74"/>
  <c r="G22"/>
  <c r="D7"/>
  <c r="D16" s="1"/>
  <c r="D2"/>
  <c r="B10"/>
  <c r="D10"/>
  <c r="G10"/>
  <c r="H10"/>
  <c r="K10"/>
  <c r="L10"/>
  <c r="M10"/>
  <c r="N10"/>
  <c r="O10"/>
  <c r="P10"/>
  <c r="Q10"/>
  <c r="B11"/>
  <c r="C11"/>
  <c r="D11"/>
  <c r="E11"/>
  <c r="G11"/>
  <c r="H11"/>
  <c r="N11"/>
  <c r="O11"/>
  <c r="P11"/>
  <c r="Q11"/>
  <c r="B12"/>
  <c r="E12"/>
  <c r="G12"/>
  <c r="H12"/>
  <c r="N12"/>
  <c r="O12"/>
  <c r="P12"/>
  <c r="Q12"/>
  <c r="B13"/>
  <c r="E13"/>
  <c r="G13"/>
  <c r="H13"/>
  <c r="O13"/>
  <c r="P13"/>
  <c r="Q13"/>
  <c r="B14"/>
  <c r="C14"/>
  <c r="G14"/>
  <c r="H14"/>
  <c r="K14"/>
  <c r="O14"/>
  <c r="P14"/>
  <c r="Q14"/>
  <c r="D19"/>
  <c r="H19"/>
  <c r="K19"/>
  <c r="L19"/>
  <c r="N19"/>
  <c r="P19"/>
  <c r="B20"/>
  <c r="F20"/>
  <c r="K20"/>
  <c r="M20"/>
  <c r="N20"/>
  <c r="O20"/>
  <c r="Q20"/>
  <c r="F21"/>
  <c r="H21"/>
  <c r="K21"/>
  <c r="O21"/>
  <c r="Q21"/>
  <c r="B22"/>
  <c r="E22"/>
  <c r="H22"/>
  <c r="K22"/>
  <c r="L22"/>
  <c r="M22"/>
  <c r="O22"/>
  <c r="Q22"/>
  <c r="B23"/>
  <c r="D23"/>
  <c r="F23"/>
  <c r="L23"/>
  <c r="M23"/>
  <c r="N23"/>
  <c r="O23"/>
  <c r="Q23"/>
  <c r="P36"/>
  <c r="Q36"/>
  <c r="B37"/>
  <c r="D37"/>
  <c r="F37"/>
  <c r="G37"/>
  <c r="H37"/>
  <c r="M37"/>
  <c r="P37"/>
  <c r="Q37"/>
  <c r="B38"/>
  <c r="E38"/>
  <c r="F38"/>
  <c r="G38"/>
  <c r="H38"/>
  <c r="M38"/>
  <c r="O38"/>
  <c r="P38"/>
  <c r="Q38"/>
  <c r="E39"/>
  <c r="G39"/>
  <c r="H39"/>
  <c r="L39"/>
  <c r="N39"/>
  <c r="P39"/>
  <c r="Q39"/>
  <c r="B40"/>
  <c r="E40"/>
  <c r="F40"/>
  <c r="G40"/>
  <c r="H40"/>
  <c r="K40"/>
  <c r="L40"/>
  <c r="N40"/>
  <c r="P40"/>
  <c r="Q40"/>
  <c r="E45"/>
  <c r="G45"/>
  <c r="K45"/>
  <c r="M45"/>
  <c r="O45"/>
  <c r="Q45"/>
  <c r="D46"/>
  <c r="E46"/>
  <c r="F46"/>
  <c r="H46"/>
  <c r="K46"/>
  <c r="N46"/>
  <c r="P46"/>
  <c r="D47"/>
  <c r="F47"/>
  <c r="K47"/>
  <c r="N47"/>
  <c r="O47"/>
  <c r="B48"/>
  <c r="D48"/>
  <c r="F48"/>
  <c r="H48"/>
  <c r="L48"/>
  <c r="M48"/>
  <c r="N48"/>
  <c r="O48"/>
  <c r="P48"/>
  <c r="Q48"/>
  <c r="B49"/>
  <c r="E49"/>
  <c r="H49"/>
  <c r="M49"/>
  <c r="O49"/>
  <c r="Q49"/>
  <c r="B62"/>
  <c r="G62"/>
  <c r="H62"/>
  <c r="K62"/>
  <c r="P62"/>
  <c r="Q62"/>
  <c r="E63"/>
  <c r="G63"/>
  <c r="H63"/>
  <c r="M63"/>
  <c r="N63"/>
  <c r="O63"/>
  <c r="P63"/>
  <c r="Q63"/>
  <c r="E64"/>
  <c r="H64"/>
  <c r="K64"/>
  <c r="L64"/>
  <c r="M64"/>
  <c r="O64"/>
  <c r="P64"/>
  <c r="Q64"/>
  <c r="B65"/>
  <c r="F65"/>
  <c r="G65"/>
  <c r="H65"/>
  <c r="L65"/>
  <c r="M65"/>
  <c r="N65"/>
  <c r="O65"/>
  <c r="P65"/>
  <c r="Q65"/>
  <c r="B66"/>
  <c r="C66"/>
  <c r="D66"/>
  <c r="E66"/>
  <c r="F66"/>
  <c r="G66"/>
  <c r="H66"/>
  <c r="K66"/>
  <c r="L66"/>
  <c r="M66"/>
  <c r="N66"/>
  <c r="O66"/>
  <c r="P66"/>
  <c r="Q66"/>
  <c r="B71"/>
  <c r="C71"/>
  <c r="D71"/>
  <c r="E71"/>
  <c r="F71"/>
  <c r="G71"/>
  <c r="L71"/>
  <c r="O71"/>
  <c r="Q71"/>
  <c r="C72"/>
  <c r="D72"/>
  <c r="F72"/>
  <c r="L72"/>
  <c r="M72"/>
  <c r="N72"/>
  <c r="O72"/>
  <c r="P72"/>
  <c r="Q72"/>
  <c r="B73"/>
  <c r="F73"/>
  <c r="H73"/>
  <c r="N73"/>
  <c r="O73"/>
  <c r="P73"/>
  <c r="Q73"/>
  <c r="B74"/>
  <c r="D74"/>
  <c r="E74"/>
  <c r="F74"/>
  <c r="H74"/>
  <c r="M74"/>
  <c r="O74"/>
  <c r="B75"/>
  <c r="C75"/>
  <c r="D75"/>
  <c r="E75"/>
  <c r="F75"/>
  <c r="G75"/>
  <c r="H75"/>
  <c r="K75"/>
  <c r="M75"/>
  <c r="O75"/>
  <c r="Q75"/>
  <c r="B43" i="1"/>
  <c r="A3" i="7"/>
  <c r="A11"/>
  <c r="A19" s="1"/>
  <c r="A27" s="1"/>
  <c r="A35" s="1"/>
  <c r="A43" s="1"/>
  <c r="A51" s="1"/>
  <c r="C1"/>
  <c r="F1" s="1"/>
  <c r="D28" i="4"/>
  <c r="M2"/>
  <c r="C23" i="1"/>
  <c r="D23"/>
  <c r="E23"/>
  <c r="F23"/>
  <c r="G23"/>
  <c r="H23"/>
  <c r="K2" i="15"/>
  <c r="D23"/>
  <c r="A3" i="6"/>
  <c r="A11" s="1"/>
  <c r="A19" s="1"/>
  <c r="A27" s="1"/>
  <c r="A35" s="1"/>
  <c r="A43" s="1"/>
  <c r="A51" s="1"/>
  <c r="C43" i="1"/>
  <c r="D43"/>
  <c r="E43"/>
  <c r="F43"/>
  <c r="G43"/>
  <c r="H43"/>
  <c r="C1" i="6"/>
  <c r="F1"/>
  <c r="B63" i="1"/>
  <c r="M28" i="4"/>
  <c r="D20" i="16"/>
  <c r="M7"/>
  <c r="K7" i="15"/>
  <c r="A43" i="1"/>
  <c r="D28" i="15"/>
  <c r="C63" i="1"/>
  <c r="D63"/>
  <c r="E63"/>
  <c r="F63"/>
  <c r="G63"/>
  <c r="H63"/>
  <c r="B83"/>
  <c r="C83"/>
  <c r="K23" i="15"/>
  <c r="D25" i="16"/>
  <c r="D44" i="15"/>
  <c r="F2" i="4"/>
  <c r="F2" i="15"/>
  <c r="F2" i="16"/>
  <c r="O2"/>
  <c r="M2" i="15"/>
  <c r="O2" i="4"/>
  <c r="C103" i="1"/>
  <c r="D83"/>
  <c r="O20" i="16"/>
  <c r="M23" i="15"/>
  <c r="O28" i="4"/>
  <c r="F20" i="16"/>
  <c r="F23" i="15"/>
  <c r="F28" i="4"/>
  <c r="D54"/>
  <c r="D33"/>
  <c r="D42" s="1"/>
  <c r="A3" i="9"/>
  <c r="A11" s="1"/>
  <c r="A19" s="1"/>
  <c r="A27" s="1"/>
  <c r="A35" s="1"/>
  <c r="A43" s="1"/>
  <c r="A51" s="1"/>
  <c r="D38" i="16"/>
  <c r="A3" i="8"/>
  <c r="A11" s="1"/>
  <c r="A19" s="1"/>
  <c r="A27" s="1"/>
  <c r="A35" s="1"/>
  <c r="A43" s="1"/>
  <c r="A51" s="1"/>
  <c r="C1"/>
  <c r="F1" s="1"/>
  <c r="B103" i="1"/>
  <c r="M20" i="16"/>
  <c r="C1" i="9"/>
  <c r="F1" s="1"/>
  <c r="A63" i="1"/>
  <c r="M25" i="16"/>
  <c r="A83" i="1"/>
  <c r="M33" i="4"/>
  <c r="M42" s="1"/>
  <c r="K28" i="15"/>
  <c r="E83" i="1"/>
  <c r="D103"/>
  <c r="M38" i="16"/>
  <c r="K44" i="15"/>
  <c r="C1" i="11"/>
  <c r="F1"/>
  <c r="M54" i="4"/>
  <c r="A3" i="11"/>
  <c r="A11" s="1"/>
  <c r="A19" s="1"/>
  <c r="A27" s="1"/>
  <c r="A35" s="1"/>
  <c r="A43" s="1"/>
  <c r="A51" s="1"/>
  <c r="F83" i="1"/>
  <c r="E103"/>
  <c r="A103"/>
  <c r="D43" i="16"/>
  <c r="D49" i="15"/>
  <c r="D59" i="4"/>
  <c r="D68" s="1"/>
  <c r="G83" i="1"/>
  <c r="F103"/>
  <c r="M43" i="16"/>
  <c r="K49" i="15"/>
  <c r="M59" i="4"/>
  <c r="M68" s="1"/>
  <c r="H83" i="1"/>
  <c r="G103"/>
  <c r="H103"/>
  <c r="F54" i="4"/>
  <c r="F44" i="15"/>
  <c r="F38" i="16"/>
  <c r="M44" i="15"/>
  <c r="O54" i="4"/>
  <c r="O38" i="16"/>
  <c r="N62" i="4"/>
  <c r="L55" i="15"/>
  <c r="B30" i="11"/>
  <c r="L75" i="4"/>
  <c r="K73"/>
  <c r="M71"/>
  <c r="J54" i="15"/>
  <c r="K47" i="16"/>
  <c r="I54" i="15"/>
  <c r="K63" i="4"/>
  <c r="L52" i="15"/>
  <c r="G74" i="4"/>
  <c r="G72"/>
  <c r="C50" i="16"/>
  <c r="D59" i="15"/>
  <c r="C65" i="4"/>
  <c r="B23" i="9"/>
  <c r="B39"/>
  <c r="D65" i="4"/>
  <c r="D57" i="15"/>
  <c r="C57"/>
  <c r="B15" i="9"/>
  <c r="D55" i="15"/>
  <c r="C55"/>
  <c r="C47" i="16"/>
  <c r="E52" i="15"/>
  <c r="D52"/>
  <c r="D62" i="4"/>
  <c r="B52" i="15"/>
  <c r="Q47" i="4"/>
  <c r="P47"/>
  <c r="M47"/>
  <c r="G12" i="8"/>
  <c r="B24"/>
  <c r="J38" i="15"/>
  <c r="B23" i="8"/>
  <c r="J36" i="15"/>
  <c r="L31" i="16"/>
  <c r="K36" i="15"/>
  <c r="M31" i="16"/>
  <c r="B15" i="8"/>
  <c r="L36" i="4"/>
  <c r="G49"/>
  <c r="G16" i="7"/>
  <c r="G15"/>
  <c r="C47" i="4"/>
  <c r="G46" i="7"/>
  <c r="C46" i="4"/>
  <c r="G45" i="7"/>
  <c r="B47" i="4"/>
  <c r="G20" i="7"/>
  <c r="B45" i="4"/>
  <c r="B16" i="7"/>
  <c r="D40" i="4"/>
  <c r="B24" i="7"/>
  <c r="C38" i="4"/>
  <c r="C34" i="15"/>
  <c r="C30" i="16"/>
  <c r="B31"/>
  <c r="B7" i="7"/>
  <c r="B39" i="4"/>
  <c r="D31" i="15"/>
  <c r="E28" i="16"/>
  <c r="D28"/>
  <c r="E36" i="4"/>
  <c r="C28" i="16"/>
  <c r="C36" i="4"/>
  <c r="P23"/>
  <c r="L20"/>
  <c r="G45" i="6"/>
  <c r="M14" i="4"/>
  <c r="B16" i="6"/>
  <c r="K17" i="15"/>
  <c r="B24" i="6"/>
  <c r="M13" i="16"/>
  <c r="M13" i="4"/>
  <c r="L13"/>
  <c r="L12" i="16"/>
  <c r="J13" i="15"/>
  <c r="K13" i="4"/>
  <c r="I12" i="15"/>
  <c r="B7" i="6"/>
  <c r="I15" i="15"/>
  <c r="K11" i="4"/>
  <c r="F13" i="15"/>
  <c r="F10" i="16"/>
  <c r="C22" i="4"/>
  <c r="E20"/>
  <c r="F12"/>
  <c r="G4" i="5"/>
  <c r="F12" i="16"/>
  <c r="C14"/>
  <c r="F13" i="4"/>
  <c r="B36" i="5"/>
  <c r="G14"/>
  <c r="C15" i="15"/>
  <c r="E19" i="4"/>
  <c r="B15" i="5"/>
  <c r="G23" i="4"/>
  <c r="G21"/>
  <c r="D20"/>
  <c r="E14"/>
  <c r="B40" i="5"/>
  <c r="F14" i="16"/>
  <c r="E17" i="15"/>
  <c r="B32" i="5"/>
  <c r="F17" i="15"/>
  <c r="F12"/>
  <c r="F11" i="4"/>
  <c r="F11" i="16"/>
  <c r="F10" i="15"/>
  <c r="F10" i="4"/>
  <c r="E10"/>
  <c r="D13"/>
  <c r="D13" i="16"/>
  <c r="B23" i="5"/>
  <c r="D15" i="15"/>
  <c r="D11" i="16"/>
  <c r="D12" i="15"/>
  <c r="B22" i="5"/>
  <c r="D12" i="4"/>
  <c r="D13" i="15"/>
  <c r="C10" i="4"/>
  <c r="C10" i="15"/>
  <c r="B12" i="5"/>
  <c r="C10" i="16"/>
  <c r="M62" i="4"/>
  <c r="H72"/>
  <c r="B13" i="9"/>
  <c r="C54" i="15"/>
  <c r="C63" i="4"/>
  <c r="B47" i="16"/>
  <c r="B54" i="15"/>
  <c r="B5" i="9"/>
  <c r="K12" i="4"/>
  <c r="K29" i="16"/>
  <c r="K37" i="4"/>
  <c r="E38" i="15"/>
  <c r="J15"/>
  <c r="B13" i="6"/>
  <c r="B21"/>
  <c r="K12" i="15"/>
  <c r="J12"/>
  <c r="K12" i="16"/>
  <c r="K14"/>
  <c r="L11" i="4"/>
  <c r="N10" i="16"/>
  <c r="M11"/>
  <c r="B5" i="6"/>
  <c r="K11" i="16"/>
  <c r="D64" i="4"/>
  <c r="E48" i="18"/>
  <c r="D30" i="16"/>
  <c r="E30" i="18"/>
  <c r="D34" i="15"/>
  <c r="D38" i="4"/>
  <c r="M12"/>
  <c r="K13" i="15"/>
  <c r="N12" i="18"/>
  <c r="M12" i="16"/>
  <c r="M46" i="18"/>
  <c r="L62" i="4"/>
  <c r="J52" i="15"/>
  <c r="G22" i="9"/>
  <c r="B14" i="8"/>
  <c r="L30" i="16"/>
  <c r="L36" i="15"/>
  <c r="L31" i="18"/>
  <c r="K39" i="4"/>
  <c r="B7" i="8"/>
  <c r="F36" i="15"/>
  <c r="F39" i="4"/>
  <c r="F31" i="16"/>
  <c r="K31" i="18"/>
  <c r="D39" i="4"/>
  <c r="D31" i="16"/>
  <c r="D36" i="15"/>
  <c r="E31" i="18"/>
  <c r="C31" i="15"/>
  <c r="B31"/>
  <c r="B4" i="7"/>
  <c r="C28" i="18"/>
  <c r="M21" i="4"/>
  <c r="L17" i="15"/>
  <c r="N14" i="4"/>
  <c r="O14" i="18"/>
  <c r="B32" i="6"/>
  <c r="B15"/>
  <c r="D22" i="4"/>
  <c r="E30" i="16"/>
  <c r="B29" i="8"/>
  <c r="L33" i="15"/>
  <c r="F62" i="4"/>
  <c r="F52" i="15"/>
  <c r="F48" i="16"/>
  <c r="K48" i="18"/>
  <c r="F64" i="4"/>
  <c r="F55" i="15"/>
  <c r="F48" i="18"/>
  <c r="F63" i="4"/>
  <c r="E21"/>
  <c r="F10" i="18" l="1"/>
  <c r="E10" i="16"/>
  <c r="C19" i="4"/>
  <c r="G12" i="5"/>
  <c r="G16"/>
  <c r="C23" i="4"/>
  <c r="D29" i="18"/>
  <c r="C29" i="16"/>
  <c r="C33" i="15"/>
  <c r="C37" i="4"/>
  <c r="F31" i="18"/>
  <c r="E31" i="16"/>
  <c r="B31" i="7"/>
  <c r="D31" i="18"/>
  <c r="B15" i="7"/>
  <c r="C39" i="4"/>
  <c r="C32" i="16"/>
  <c r="C40" i="4"/>
  <c r="K28" i="18"/>
  <c r="F28" i="16"/>
  <c r="F31" i="15"/>
  <c r="G5" i="7"/>
  <c r="B46" i="4"/>
  <c r="K28" i="16"/>
  <c r="I31" i="15"/>
  <c r="K36" i="4"/>
  <c r="L29" i="18"/>
  <c r="B5" i="8"/>
  <c r="M29" i="18"/>
  <c r="L29" i="16"/>
  <c r="J33" i="15"/>
  <c r="L37" i="4"/>
  <c r="O30" i="18"/>
  <c r="L34" i="15"/>
  <c r="N38" i="4"/>
  <c r="O31" i="18"/>
  <c r="B31" i="8"/>
  <c r="G8"/>
  <c r="K49" i="4"/>
  <c r="C49" i="18"/>
  <c r="B49" i="16"/>
  <c r="B57" i="15"/>
  <c r="B7" i="9"/>
  <c r="C48" i="18"/>
  <c r="B48" i="16"/>
  <c r="E47" i="18"/>
  <c r="D54" i="15"/>
  <c r="D47" i="16"/>
  <c r="B21" i="9"/>
  <c r="D63" i="4"/>
  <c r="F49" i="18"/>
  <c r="E49" i="16"/>
  <c r="K50" i="18"/>
  <c r="F59" i="15"/>
  <c r="B40" i="9"/>
  <c r="E50" i="18"/>
  <c r="D50" i="16"/>
  <c r="B24" i="9"/>
  <c r="L49" i="18"/>
  <c r="K49" i="16"/>
  <c r="I57" i="15"/>
  <c r="B7" i="11"/>
  <c r="L48" i="18"/>
  <c r="K48" i="16"/>
  <c r="K71" i="4"/>
  <c r="G4" i="11"/>
  <c r="G7"/>
  <c r="K74" i="4"/>
  <c r="P75"/>
  <c r="G48" i="11"/>
  <c r="L28" i="18"/>
  <c r="E10"/>
  <c r="B20" i="5"/>
  <c r="D10" i="16"/>
  <c r="D10" i="15"/>
  <c r="G32" i="5"/>
  <c r="E23" i="4"/>
  <c r="G46" i="6"/>
  <c r="P21" i="4"/>
  <c r="G30" i="6"/>
  <c r="N21" i="4"/>
  <c r="F29" i="18"/>
  <c r="E29" i="16"/>
  <c r="E33" i="15"/>
  <c r="B29" i="7"/>
  <c r="E37" i="4"/>
  <c r="G54" i="7"/>
  <c r="H47" i="4"/>
  <c r="D14" i="18"/>
  <c r="C17" i="15"/>
  <c r="C13" i="16"/>
  <c r="C13" i="4"/>
  <c r="D12" i="18"/>
  <c r="B14" i="5"/>
  <c r="E14" i="18"/>
  <c r="D14" i="16"/>
  <c r="D14" i="4"/>
  <c r="K13" i="18"/>
  <c r="F13" i="16"/>
  <c r="G36" i="5"/>
  <c r="F19" i="4"/>
  <c r="G45" i="5"/>
  <c r="G20" i="4"/>
  <c r="G22" i="5"/>
  <c r="D21" i="4"/>
  <c r="G20" i="6"/>
  <c r="M19" i="4"/>
  <c r="G8" i="6"/>
  <c r="K23" i="4"/>
  <c r="G47" i="6"/>
  <c r="P22" i="4"/>
  <c r="C30" i="18"/>
  <c r="B34" i="15"/>
  <c r="C31" i="18"/>
  <c r="B36" i="15"/>
  <c r="G48" i="4"/>
  <c r="G47" i="7"/>
  <c r="M28" i="18"/>
  <c r="J31" i="15"/>
  <c r="L28" i="16"/>
  <c r="B46" i="18"/>
  <c r="M31" i="15"/>
  <c r="O36" i="4"/>
  <c r="N28" i="18"/>
  <c r="K31" i="15"/>
  <c r="M36" i="4"/>
  <c r="L32" i="18"/>
  <c r="B8" i="8"/>
  <c r="K31" i="16"/>
  <c r="I36" i="15"/>
  <c r="L30" i="18"/>
  <c r="K38" i="4"/>
  <c r="B47" i="18"/>
  <c r="O29" i="16"/>
  <c r="M33" i="15"/>
  <c r="B37" i="8"/>
  <c r="O37" i="4"/>
  <c r="B48" i="18"/>
  <c r="O30" i="16"/>
  <c r="N30" i="18"/>
  <c r="M30" i="16"/>
  <c r="B22" i="8"/>
  <c r="B49" i="18"/>
  <c r="M36" i="15"/>
  <c r="B39" i="8"/>
  <c r="O39" i="4"/>
  <c r="B50" i="18"/>
  <c r="O32" i="16"/>
  <c r="M38" i="15"/>
  <c r="O40" i="4"/>
  <c r="N32" i="18"/>
  <c r="M32" i="16"/>
  <c r="K38" i="15"/>
  <c r="G44" i="8"/>
  <c r="P45" i="4"/>
  <c r="G28" i="8"/>
  <c r="N45" i="4"/>
  <c r="G53" i="8"/>
  <c r="Q46" i="4"/>
  <c r="H71"/>
  <c r="G52" i="9"/>
  <c r="O47" i="18"/>
  <c r="N47" i="16"/>
  <c r="B29" i="11"/>
  <c r="M47" i="18"/>
  <c r="B13" i="11"/>
  <c r="L63" i="4"/>
  <c r="M49" i="18"/>
  <c r="J57" i="15"/>
  <c r="B15" i="11"/>
  <c r="O50" i="18"/>
  <c r="L59" i="15"/>
  <c r="B32" i="11"/>
  <c r="M50" i="18"/>
  <c r="J59" i="15"/>
  <c r="I17"/>
  <c r="B8" i="6"/>
  <c r="O11" i="18"/>
  <c r="N11" i="16"/>
  <c r="L12" i="15"/>
  <c r="O12" i="18"/>
  <c r="L13" i="15"/>
  <c r="B30" i="6"/>
  <c r="M12" i="18"/>
  <c r="B14" i="6"/>
  <c r="O13" i="18"/>
  <c r="N13" i="4"/>
  <c r="F47" i="16"/>
  <c r="F54" i="15"/>
  <c r="N37" i="4"/>
  <c r="N29" i="16"/>
  <c r="N31"/>
  <c r="L38" i="4"/>
  <c r="J34" i="15"/>
  <c r="B32" i="7"/>
  <c r="I33" i="15"/>
  <c r="B28" i="5"/>
  <c r="G14" i="6"/>
  <c r="C36" i="15"/>
  <c r="C38"/>
  <c r="G14" i="8"/>
  <c r="G14" i="9"/>
  <c r="N75" i="4"/>
  <c r="L74"/>
  <c r="G73"/>
  <c r="E73"/>
  <c r="K72"/>
  <c r="B72"/>
  <c r="P71"/>
  <c r="N71"/>
  <c r="K65"/>
  <c r="E65"/>
  <c r="B64"/>
  <c r="L49"/>
  <c r="H45"/>
  <c r="H20"/>
  <c r="N49"/>
  <c r="G12" i="7"/>
  <c r="G36"/>
  <c r="B13"/>
  <c r="B4" i="8"/>
  <c r="B13"/>
  <c r="G13"/>
  <c r="G48"/>
  <c r="B6" i="9"/>
  <c r="I55" i="15"/>
  <c r="C31" i="16"/>
  <c r="E57" i="15"/>
  <c r="E36"/>
  <c r="F36" i="4"/>
  <c r="C46" i="16"/>
  <c r="L10"/>
  <c r="M10"/>
  <c r="N31" i="18"/>
  <c r="E47" i="16"/>
  <c r="D12"/>
  <c r="B37" i="5"/>
  <c r="E11" i="16"/>
  <c r="B38" i="5"/>
  <c r="F14" i="4"/>
  <c r="E14" i="16"/>
  <c r="F13" i="18"/>
  <c r="L14"/>
  <c r="N11"/>
  <c r="M13"/>
  <c r="F28"/>
  <c r="F32"/>
  <c r="D32"/>
  <c r="M32"/>
  <c r="D50"/>
  <c r="D38" i="15"/>
  <c r="D36" i="4"/>
  <c r="M40"/>
  <c r="B63"/>
  <c r="L47" i="16"/>
  <c r="L11"/>
  <c r="L12" i="4"/>
  <c r="B23" i="6"/>
</calcChain>
</file>

<file path=xl/sharedStrings.xml><?xml version="1.0" encoding="utf-8"?>
<sst xmlns="http://schemas.openxmlformats.org/spreadsheetml/2006/main" count="1604" uniqueCount="389">
  <si>
    <t>LUNDI</t>
  </si>
  <si>
    <t>MARDI</t>
  </si>
  <si>
    <t>MERCREDI</t>
  </si>
  <si>
    <t>JEUDI</t>
  </si>
  <si>
    <t>VENDREDI</t>
  </si>
  <si>
    <t>SAMEDI</t>
  </si>
  <si>
    <t>DIMANCHE</t>
  </si>
  <si>
    <t>semaine</t>
  </si>
  <si>
    <t xml:space="preserve">semaine </t>
  </si>
  <si>
    <t>MENU DU  :</t>
  </si>
  <si>
    <t>AU</t>
  </si>
  <si>
    <t>SEMAINE:</t>
  </si>
  <si>
    <t>ENTREE</t>
  </si>
  <si>
    <t>PLAT</t>
  </si>
  <si>
    <t>DESSERT</t>
  </si>
  <si>
    <t>Toute l'équipe de restauration vous souhaite un BON APPETIT !</t>
  </si>
  <si>
    <t>MIDI</t>
  </si>
  <si>
    <t xml:space="preserve">SAMEDI </t>
  </si>
  <si>
    <t>LAITAGE</t>
  </si>
  <si>
    <t>SOIR</t>
  </si>
  <si>
    <t>+</t>
  </si>
  <si>
    <t xml:space="preserve">MIDI </t>
  </si>
  <si>
    <t xml:space="preserve">SOIR </t>
  </si>
  <si>
    <t>Déjeuner</t>
  </si>
  <si>
    <t>H Avant service</t>
  </si>
  <si>
    <t>T°</t>
  </si>
  <si>
    <t>H Après service</t>
  </si>
  <si>
    <t xml:space="preserve">Dîner </t>
  </si>
  <si>
    <t xml:space="preserve">salade </t>
  </si>
  <si>
    <t xml:space="preserve">SEMAINE DU </t>
  </si>
  <si>
    <t xml:space="preserve">au </t>
  </si>
  <si>
    <t>FRUIT DE SAISON</t>
  </si>
  <si>
    <t>RIZ CREOLE</t>
  </si>
  <si>
    <t>SALADE VERTE</t>
  </si>
  <si>
    <t xml:space="preserve">SALADE VERTE </t>
  </si>
  <si>
    <t>CORDON BLEU</t>
  </si>
  <si>
    <t>SALADE</t>
  </si>
  <si>
    <t xml:space="preserve">FROMAGE BLANC A LA VANILLE </t>
  </si>
  <si>
    <t>ENTREE 1</t>
  </si>
  <si>
    <t xml:space="preserve">ENTREE 2 </t>
  </si>
  <si>
    <t xml:space="preserve">PLAT CHAUD </t>
  </si>
  <si>
    <t xml:space="preserve">GARNITURE 1 </t>
  </si>
  <si>
    <t>GARNITURE 2</t>
  </si>
  <si>
    <t xml:space="preserve">FROMAGE 1 </t>
  </si>
  <si>
    <t xml:space="preserve">FROMAGE 2 </t>
  </si>
  <si>
    <t xml:space="preserve">DESSERT 1 </t>
  </si>
  <si>
    <t xml:space="preserve">DESSERT 2 </t>
  </si>
  <si>
    <t xml:space="preserve">REPAS SELF </t>
  </si>
  <si>
    <t xml:space="preserve">GOUDA </t>
  </si>
  <si>
    <t xml:space="preserve">SAMOS </t>
  </si>
  <si>
    <t xml:space="preserve">CAMEMBERT </t>
  </si>
  <si>
    <t xml:space="preserve">COMPOTE DE FRUITS </t>
  </si>
  <si>
    <t xml:space="preserve">VACHE QUI RIT </t>
  </si>
  <si>
    <t xml:space="preserve">BRIE </t>
  </si>
  <si>
    <t xml:space="preserve">PETIT SUISSE NATURE SUCRE </t>
  </si>
  <si>
    <t xml:space="preserve">MOUSSE AU CHOCOLAT </t>
  </si>
  <si>
    <t xml:space="preserve">TARTARE AIL &amp; FINES HERBES </t>
  </si>
  <si>
    <t xml:space="preserve">PRUNEAUX AU SIROP </t>
  </si>
  <si>
    <t xml:space="preserve">GALETTE BRETONNE </t>
  </si>
  <si>
    <t>NUGGETS DE VOLAILLE</t>
  </si>
  <si>
    <t xml:space="preserve"> MENUS - LES ATELIERS DE LA COLMONT - GORRON  </t>
  </si>
  <si>
    <t>FRUIT DU CHEF</t>
  </si>
  <si>
    <t>LASAGNE BOLOGNAISE</t>
  </si>
  <si>
    <t>YAOURT AROMATISE</t>
  </si>
  <si>
    <t xml:space="preserve">Crêpe au fromage </t>
  </si>
  <si>
    <t xml:space="preserve">ET SES LEGUMES </t>
  </si>
  <si>
    <t xml:space="preserve">Salade verte </t>
  </si>
  <si>
    <t xml:space="preserve">Samos </t>
  </si>
  <si>
    <t>Fruit de saison</t>
  </si>
  <si>
    <t>Brie 1kg</t>
  </si>
  <si>
    <t>3 SORTES DE FROMAGES A LA COUPE LE SOIR POUR TOUTE LA SEMAINE.</t>
  </si>
  <si>
    <t>PAS DE BLEU NI DE MUNSTER</t>
  </si>
  <si>
    <t>*** Maternel beignet compté la moitié</t>
  </si>
  <si>
    <t>PATISSERIE DU CHEF</t>
  </si>
  <si>
    <t>Tiramisu surg.</t>
  </si>
  <si>
    <t>CAROTTES RAPEES</t>
  </si>
  <si>
    <t>SAUCISSE DE TOULOUSE</t>
  </si>
  <si>
    <t>VELOUTE DE LEGUMES</t>
  </si>
  <si>
    <t>POTAGE MAISON</t>
  </si>
  <si>
    <t>Maquereau à la moutarde</t>
  </si>
  <si>
    <t>POTAGE DE LEGUMES</t>
  </si>
  <si>
    <t>NOVLY CHOCOLAT</t>
  </si>
  <si>
    <t>Fruit du chef</t>
  </si>
  <si>
    <t>Crème dessert caramel</t>
  </si>
  <si>
    <t>PETIT SALE</t>
  </si>
  <si>
    <t>LENTILLES
PREPAREES PAR LE CHEF</t>
  </si>
  <si>
    <t>YAOURT NATURE</t>
  </si>
  <si>
    <t>POMMES VAPEURS</t>
  </si>
  <si>
    <t>FEUILLETE BOLOGNAISE</t>
  </si>
  <si>
    <t xml:space="preserve">Férié </t>
  </si>
  <si>
    <t>FEUILLETE FROMAGE</t>
  </si>
  <si>
    <t>Terrine de légumes</t>
  </si>
  <si>
    <t>VACHE QUI RIT</t>
  </si>
  <si>
    <t>DUO DE SAUCISSONS</t>
  </si>
  <si>
    <t>POT AU FEU</t>
  </si>
  <si>
    <t>Emmental</t>
  </si>
  <si>
    <t>Edam</t>
  </si>
  <si>
    <t>Tarte chocolat</t>
  </si>
  <si>
    <t>Macédoine de légumes</t>
  </si>
  <si>
    <t>CELERI REMOULADE
MAISON</t>
  </si>
  <si>
    <t>LENTILLES MAISON</t>
  </si>
  <si>
    <t>Carottes persillées</t>
  </si>
  <si>
    <t>Salade d'endives 
au bleu</t>
  </si>
  <si>
    <t>CAMEMBERT</t>
  </si>
  <si>
    <t>DOS DE COLIN
sauce du chef</t>
  </si>
  <si>
    <t>Julienne de légumes</t>
  </si>
  <si>
    <t>FROMAGE BLANC SUCRE</t>
  </si>
  <si>
    <t>Bleu</t>
  </si>
  <si>
    <t>Paris-Brest</t>
  </si>
  <si>
    <t>AILE DE RAIE AUX CAPRES</t>
  </si>
  <si>
    <t>PECHE AU SIROP</t>
  </si>
  <si>
    <t>TARTE A L'OIGNONS</t>
  </si>
  <si>
    <t>COCKTAIL DE FRUITS 
AU SIROP</t>
  </si>
  <si>
    <t>NOVLY VANILLE</t>
  </si>
  <si>
    <t>OMELETTE</t>
  </si>
  <si>
    <t>COQUILLETTES</t>
  </si>
  <si>
    <t>CRUMBLE AUX POIRES MAISON</t>
  </si>
  <si>
    <t>JAMBON GRILL
SCE MADERE</t>
  </si>
  <si>
    <t>PUREE 
DE POMMES DE TERRE</t>
  </si>
  <si>
    <t>CERVELAS OBERNOIS</t>
  </si>
  <si>
    <t>GRATIN DE POIREAUX</t>
  </si>
  <si>
    <t>QUICHE DU CHEF</t>
  </si>
  <si>
    <t xml:space="preserve">BETTERAVES </t>
  </si>
  <si>
    <t>Légumes couscous</t>
  </si>
  <si>
    <t>CARRE FRAIS</t>
  </si>
  <si>
    <t>SAUTE DE PORC</t>
  </si>
  <si>
    <t xml:space="preserve">Brocolis </t>
  </si>
  <si>
    <t>BLE PILAF</t>
  </si>
  <si>
    <t>Ananas au sirop</t>
  </si>
  <si>
    <t>Gouda</t>
  </si>
  <si>
    <t>CROQ'LAIT</t>
  </si>
  <si>
    <t>Navets sautés</t>
  </si>
  <si>
    <t>Faisselle</t>
  </si>
  <si>
    <t xml:space="preserve">Roquefort </t>
  </si>
  <si>
    <t xml:space="preserve">Fromage blanc nature </t>
  </si>
  <si>
    <t>MOUSSE CHOCOLAT</t>
  </si>
  <si>
    <t>COMPOTE POMME BANANE</t>
  </si>
  <si>
    <t>Emincé de choux rouges</t>
  </si>
  <si>
    <t>Oeufs durs mayonnaise</t>
  </si>
  <si>
    <t>BŒUF BOURGUIGNON</t>
  </si>
  <si>
    <t>JARDINIERE DE LEGUMES</t>
  </si>
  <si>
    <t>Torti</t>
  </si>
  <si>
    <t>PETITS POIS</t>
  </si>
  <si>
    <t>Ecrasé 
de pommes de terre</t>
  </si>
  <si>
    <t>Salade verte
croûtons emmental</t>
  </si>
  <si>
    <t>Poire pochée</t>
  </si>
  <si>
    <t>POTAGE DU CHEF</t>
  </si>
  <si>
    <t>Blanc de poireaux
mimosa</t>
  </si>
  <si>
    <t>POISSON MEUNIERE</t>
  </si>
  <si>
    <t>ENDIVES FLAMANDES</t>
  </si>
  <si>
    <t>MAISON</t>
  </si>
  <si>
    <t>CROQUE MONSIEUR</t>
  </si>
  <si>
    <t>TARTE AU FROMAGE</t>
  </si>
  <si>
    <t>BEIGNETS DE CALAMARS</t>
  </si>
  <si>
    <t>SALSIFIS PERSILLES</t>
  </si>
  <si>
    <t>BARRE BRETONNE</t>
  </si>
  <si>
    <t>Choux de Bruxelles</t>
  </si>
  <si>
    <t>TARTARE</t>
  </si>
  <si>
    <t>Saint-Paulin</t>
  </si>
  <si>
    <t>Yaourt aromatisé</t>
  </si>
  <si>
    <t>ESTOUFADE DE BŒUF</t>
  </si>
  <si>
    <t>Pommes vapeurs</t>
  </si>
  <si>
    <t>KIRI</t>
  </si>
  <si>
    <t>Mimolette</t>
  </si>
  <si>
    <t>BLANQUETTE DE DINDE</t>
  </si>
  <si>
    <t>Riz pilaf</t>
  </si>
  <si>
    <t>Ile flottante</t>
  </si>
  <si>
    <t>HARICOTS VERTS
PERSILLES</t>
  </si>
  <si>
    <t>Sardine à l'huile</t>
  </si>
  <si>
    <t>DOS DE MERLU
Sauce du chef</t>
  </si>
  <si>
    <t>PUREE DE CAROTTES</t>
  </si>
  <si>
    <t>Rillette de thon</t>
  </si>
  <si>
    <t>Asperges vinaigrette</t>
  </si>
  <si>
    <t>Tome grise</t>
  </si>
  <si>
    <t>LANGUE DE BŒUF
SAUCE PIQUANTE</t>
  </si>
  <si>
    <t>ROTI DE DINDE AU JUS</t>
  </si>
  <si>
    <t>ECRASE DE POTIRON</t>
  </si>
  <si>
    <t>PETITS POIS - CAROTTES</t>
  </si>
  <si>
    <t>TARTE AUX POMMES NORMANDE</t>
  </si>
  <si>
    <t>FLAN NAPPE CARAMEL</t>
  </si>
  <si>
    <t>COUSCOUS
(Boulettes d'agneau)</t>
  </si>
  <si>
    <t>SALADE TUNISIENNE</t>
  </si>
  <si>
    <t>BUCHETTE DE CHEVRE</t>
  </si>
  <si>
    <t>Mousse citron</t>
  </si>
  <si>
    <t>FONDU DE CHOUX VERTS</t>
  </si>
  <si>
    <t>MADELEINE</t>
  </si>
  <si>
    <t>VELOUTE DE BUTERNUT
MAISON</t>
  </si>
  <si>
    <t>FRUIS DE SAISON</t>
  </si>
  <si>
    <t>JOUE DE PORC CONFITE</t>
  </si>
  <si>
    <t>GRATIN DAUPHINOIS</t>
  </si>
  <si>
    <t>PARMENTIER DE POISSON</t>
  </si>
  <si>
    <t>BOUILLON DE POULE AUX VERMICELLES</t>
  </si>
  <si>
    <t>CROISSANT</t>
  </si>
  <si>
    <t>AU JAMBON</t>
  </si>
  <si>
    <t>POMME CUITE AU MIEL</t>
  </si>
  <si>
    <t>Pêche au sirop</t>
  </si>
  <si>
    <t>Saint-Nectaire</t>
  </si>
  <si>
    <t>Yaourt nature</t>
  </si>
  <si>
    <t>Grillé abricot</t>
  </si>
  <si>
    <t>COMPOTE</t>
  </si>
  <si>
    <t xml:space="preserve">SEMOULE AU LAIT 
MAISON </t>
  </si>
  <si>
    <t>Tome blanche</t>
  </si>
  <si>
    <t>Bûche du Pilat</t>
  </si>
  <si>
    <t>Gauffre au sucre</t>
  </si>
  <si>
    <t>STEAK HACHE DE VEAU</t>
  </si>
  <si>
    <t>FARFALLES</t>
  </si>
  <si>
    <t>TARTIFLETTE</t>
  </si>
  <si>
    <t>Salade de fruits frais</t>
  </si>
  <si>
    <t>CREME DESSERT CARAMEL</t>
  </si>
  <si>
    <t>Salade verte</t>
  </si>
  <si>
    <t>Champignons à la grecque</t>
  </si>
  <si>
    <t>Purée de pomme de terre</t>
  </si>
  <si>
    <t>HARICOTS BEURRE</t>
  </si>
  <si>
    <t>Cœur de céléris</t>
  </si>
  <si>
    <t>SAUCISSON A L'AIL</t>
  </si>
  <si>
    <t>Oeufs durs mimosas</t>
  </si>
  <si>
    <t>BETTERAVES VINAIGRETTE</t>
  </si>
  <si>
    <t>Pâté en croute</t>
  </si>
  <si>
    <t>Concombres à la crème de moutarde</t>
  </si>
  <si>
    <t>SALADE CROUTONS EMMENTAL RAPE</t>
  </si>
  <si>
    <t>VELOUTE DE LEGUMES
MAISON</t>
  </si>
  <si>
    <t>CHIPOLATAS GRILLEES</t>
  </si>
  <si>
    <t>SALADE D'ENDIVES</t>
  </si>
  <si>
    <t>SOUPE A L'OIGNON</t>
  </si>
  <si>
    <t>ROTI DE PORC</t>
  </si>
  <si>
    <t>COTES DE BLETTES</t>
  </si>
  <si>
    <t>FROMAGE BLANC VANILLE</t>
  </si>
  <si>
    <t>BROCOLIS</t>
  </si>
  <si>
    <t>COMPOTE DE FRUITS</t>
  </si>
  <si>
    <t>CANNELLONIS</t>
  </si>
  <si>
    <t>Salami</t>
  </si>
  <si>
    <t>CELERI REMOULADE</t>
  </si>
  <si>
    <t>Maquereau 
à la moutarde</t>
  </si>
  <si>
    <t>Mousse de foie
Cornichons</t>
  </si>
  <si>
    <t>Salade d'endives</t>
  </si>
  <si>
    <t>BŒUF AU PAPRIKA</t>
  </si>
  <si>
    <t>ECRASE DE 
POMMES DE TERRE</t>
  </si>
  <si>
    <t>Pommes rissolées</t>
  </si>
  <si>
    <t>Coquillettes</t>
  </si>
  <si>
    <t>Poêlée campagnarde</t>
  </si>
  <si>
    <t>Brie</t>
  </si>
  <si>
    <t xml:space="preserve">Saint-Albray </t>
  </si>
  <si>
    <t xml:space="preserve">Kiri </t>
  </si>
  <si>
    <t xml:space="preserve">Cantal </t>
  </si>
  <si>
    <t>Camembert</t>
  </si>
  <si>
    <t>ENTREMET
DU CHEF</t>
  </si>
  <si>
    <t>Millefeuille</t>
  </si>
  <si>
    <t>SOUPE TOMATE VERMICELLE</t>
  </si>
  <si>
    <t>VELOUTE DE POTIRON
MAISON</t>
  </si>
  <si>
    <t>ANDOUILLETTE GRILLEE</t>
  </si>
  <si>
    <t>PIZZA MAISON</t>
  </si>
  <si>
    <t>ŒUFS FLORENTINES</t>
  </si>
  <si>
    <t>EPINARDS BECHAMEL</t>
  </si>
  <si>
    <t>PRUNEAUX AU SROP</t>
  </si>
  <si>
    <t>QUATRE-QUARTS MAISON</t>
  </si>
  <si>
    <t>PUREE DE POMMES DE TERRE</t>
  </si>
  <si>
    <t>LIEGEOIS CAFE</t>
  </si>
  <si>
    <t>ILE FLOTTANTE</t>
  </si>
  <si>
    <t>CHILI CON CARNE</t>
  </si>
  <si>
    <t>PETITS POIS A L'ETUVE</t>
  </si>
  <si>
    <t>Brunoise de légumes</t>
  </si>
  <si>
    <t>CANTADOU</t>
  </si>
  <si>
    <t>RONDELE</t>
  </si>
  <si>
    <t>CANTAL</t>
  </si>
  <si>
    <t>SAMOS</t>
  </si>
  <si>
    <t>Fromage blanc nature</t>
  </si>
  <si>
    <t>Carré de l'Est</t>
  </si>
  <si>
    <t>Petit suisse</t>
  </si>
  <si>
    <t>BEIGNET FOURRE POMME</t>
  </si>
  <si>
    <t>BOUILLON DE POULE
VERMICELLE</t>
  </si>
  <si>
    <t>JAMBON 
GRILL BRAISEE</t>
  </si>
  <si>
    <t>BOUDIN NOIR</t>
  </si>
  <si>
    <t>ROULE AU FROMAGE</t>
  </si>
  <si>
    <t>ROGNONS DE PORC
sauce moutarde</t>
  </si>
  <si>
    <t>BLE / RATATOUILLE</t>
  </si>
  <si>
    <t>POMME FRUIT ROTIE</t>
  </si>
  <si>
    <t>ANANAS AU SIROP</t>
  </si>
  <si>
    <t>TARTE AUX MYRTILLES</t>
  </si>
  <si>
    <t>FROMAGE BLANC
 AUX FRUITS</t>
  </si>
  <si>
    <t>GRATIN D'EPINARDS
ET PdTerre BECHAMEL</t>
  </si>
  <si>
    <t>SAUTE DE DINDE</t>
  </si>
  <si>
    <t>MACARONIS</t>
  </si>
  <si>
    <t>Jardinière de légumes</t>
  </si>
  <si>
    <t>Flageolets</t>
  </si>
  <si>
    <t>DUO DE SAUCISSES
(Chipo, merguez)</t>
  </si>
  <si>
    <t>Salsifis caramélisés</t>
  </si>
  <si>
    <t>HARICOTS VERTS</t>
  </si>
  <si>
    <t>Crème dessert praliné</t>
  </si>
  <si>
    <t>Novly chocolat</t>
  </si>
  <si>
    <t>Carottes râpées</t>
  </si>
  <si>
    <t>Blanc de poireaux vinaigrette</t>
  </si>
  <si>
    <t>Œufs durs mayonnaise</t>
  </si>
  <si>
    <t xml:space="preserve">Fromage de tête </t>
  </si>
  <si>
    <t>SALADE DE RIZ</t>
  </si>
  <si>
    <t>SALADE VERTE AU MAIS</t>
  </si>
  <si>
    <t>Brownies</t>
  </si>
  <si>
    <t>CRUDITES VARIEES</t>
  </si>
  <si>
    <t>Pommes sautées</t>
  </si>
  <si>
    <t>COMPOTE DE POMMES</t>
  </si>
  <si>
    <t>SALADE COMPOSEE 
DU CHEF</t>
  </si>
  <si>
    <t>PAUPIETTE DE VOLAILLE</t>
  </si>
  <si>
    <t>Semoule</t>
  </si>
  <si>
    <t>VELOUTE DE CAROTTES PdT</t>
  </si>
  <si>
    <t>Pâté de tête</t>
  </si>
  <si>
    <t>RATATOUILLE</t>
  </si>
  <si>
    <t>POELEE 
DE LEGUMES VERTS</t>
  </si>
  <si>
    <t>POTAGE 
POIREAUX PdT</t>
  </si>
  <si>
    <t>BRIE</t>
  </si>
  <si>
    <t>PETIT SUISSE NATURE</t>
  </si>
  <si>
    <t>FONDU DE POIREAUX</t>
  </si>
  <si>
    <t>AUX DES DE DINDE</t>
  </si>
  <si>
    <t>GARNIE</t>
  </si>
  <si>
    <t>Demi pomelos</t>
  </si>
  <si>
    <t>EMMENTAL</t>
  </si>
  <si>
    <t>R</t>
  </si>
  <si>
    <r>
      <t xml:space="preserve"> MENUS - LES ATELIERS DE LA COLMONT - GORRON
</t>
    </r>
    <r>
      <rPr>
        <u/>
        <sz val="24"/>
        <rFont val="Arial"/>
        <family val="2"/>
      </rPr>
      <t>Cycle hiver</t>
    </r>
    <r>
      <rPr>
        <sz val="24"/>
        <rFont val="Arial"/>
        <family val="2"/>
      </rPr>
      <t xml:space="preserve"> : du 11 nov 2019 au 05 avril 2020</t>
    </r>
  </si>
  <si>
    <t>PANACOTA MAISON
sauce fruits rouges</t>
  </si>
  <si>
    <t xml:space="preserve">RILLETTE DE PORC CORNICHON </t>
  </si>
  <si>
    <t>ESCALOPE DE DINDE
sauce forestière</t>
  </si>
  <si>
    <t>BLANQUETTE 
DE POISSON</t>
  </si>
  <si>
    <t>CUISSE DE POULET</t>
  </si>
  <si>
    <t>Poêlée de légumes</t>
  </si>
  <si>
    <t>HACHIS PARMENTIER</t>
  </si>
  <si>
    <t>TARTE MARINE</t>
  </si>
  <si>
    <t>BROCHETTE DE POISSON PANE</t>
  </si>
  <si>
    <t>VELOUTE CAROTTES PdT</t>
  </si>
  <si>
    <t>POTAGE POIREAUX PdT</t>
  </si>
  <si>
    <t>BOUILLON POULE VERM</t>
  </si>
  <si>
    <t>SOUPE TOMATE VERMIC.</t>
  </si>
  <si>
    <t>RILLETTE - CORNICHON</t>
  </si>
  <si>
    <t>Emincé de fenouil
vinaigrette sucrée</t>
  </si>
  <si>
    <t>EMINCES 
DE CHOUX BLANCS</t>
  </si>
  <si>
    <t>Abricots au sirop</t>
  </si>
  <si>
    <t>COURGETTES</t>
  </si>
  <si>
    <t>AU BŒUF</t>
  </si>
  <si>
    <t>SALSIFIS &amp; PdTERRE BECHAMEL</t>
  </si>
  <si>
    <t>POMMES FRITES</t>
  </si>
  <si>
    <t>TABOULE</t>
  </si>
  <si>
    <t>Potage du Chef</t>
  </si>
  <si>
    <t>PATE DE CAMPAGNE</t>
  </si>
  <si>
    <t>Potage de légumes maison</t>
  </si>
  <si>
    <t>ENDIVES VINAIGRETTE</t>
  </si>
  <si>
    <t>PAVE BLE 
FROMAGE EPINARDS</t>
  </si>
  <si>
    <t>GRATINE</t>
  </si>
  <si>
    <t>CHOU CHINOIS</t>
  </si>
  <si>
    <t>EMINCE DE VOLAILLE
AU CURRY</t>
  </si>
  <si>
    <t>PAUPIETTE DE VEAU</t>
  </si>
  <si>
    <t>LAPIN 
SAUCE MOUTARDE</t>
  </si>
  <si>
    <t>PEPITE DE POISSON</t>
  </si>
  <si>
    <t>DOS DE COLIN
Sauce du Chef</t>
  </si>
  <si>
    <t>TARTE COCO</t>
  </si>
  <si>
    <t>Crème dessert</t>
  </si>
  <si>
    <t>POMMES DE TERRE AU THON ET A L'ECHALOTE</t>
  </si>
  <si>
    <t>BEIGNET FRAMBOISE</t>
  </si>
  <si>
    <t>STEAK DE REQUIN 
SAUCE DU CHEF</t>
  </si>
  <si>
    <t>SEMOULE &amp; LEGUMES COUSCOUS</t>
  </si>
  <si>
    <t>-</t>
  </si>
  <si>
    <t>LÉGUMES</t>
  </si>
  <si>
    <t>YAOURT NATURE SUCRE</t>
  </si>
  <si>
    <t>SARDINE 
BEURRE MICRO</t>
  </si>
  <si>
    <t>PETIT SUISSE SUCRE</t>
  </si>
  <si>
    <t>FONDANT AU CHOCOLAT</t>
  </si>
  <si>
    <t xml:space="preserve">ROTI DE BŒUF </t>
  </si>
  <si>
    <t>FONDU DE CHOUX</t>
  </si>
  <si>
    <t>ESCALOPE DE DINDE</t>
  </si>
  <si>
    <t>COURGETTES BRAISEES</t>
  </si>
  <si>
    <t>CREPE AUX CHAMPIGNONS</t>
  </si>
  <si>
    <t>SALADE DE PATES
AU SURIMI</t>
  </si>
  <si>
    <t>YAOURT SUCRE</t>
  </si>
  <si>
    <t>QUICHE AU THON
MAISON</t>
  </si>
  <si>
    <t>POTAGE DE LEGUMES FRAIS DE SAISON</t>
  </si>
  <si>
    <t xml:space="preserve">POMMES DE TERRE
AU THON </t>
  </si>
  <si>
    <t>POMMES SAUTEES</t>
  </si>
  <si>
    <t>SPAGHETTI BOLOGNAISE</t>
  </si>
  <si>
    <t>PAVE DE SAUMON</t>
  </si>
  <si>
    <t>EPINARDS A LA CREME</t>
  </si>
  <si>
    <t>PIZZA</t>
  </si>
  <si>
    <t xml:space="preserve">PETITS POIS </t>
  </si>
  <si>
    <t>SEGMENTS PAMPLEMOUSSE 
&amp; MANDARINE</t>
  </si>
  <si>
    <t>PUREE DE POTIRON 
et navets sautés</t>
  </si>
  <si>
    <t>JULIENNE DE LEGUMES
et riz pilaf</t>
  </si>
  <si>
    <t>HARICOTS BEURRE
et purée de pomme de terre</t>
  </si>
  <si>
    <t>CAROTTES AU JUS
et pommes rissolées</t>
  </si>
  <si>
    <t>FLAN PATISSIER MAISON</t>
  </si>
  <si>
    <t xml:space="preserve"> BOULETTES VEGETALES
sauce ketchup</t>
  </si>
  <si>
    <t>GALETTE BOULGOUR P.CHICHE EMMENTAL</t>
  </si>
  <si>
    <t>RIZ et 
SALADE VERTE</t>
  </si>
  <si>
    <t>Ratatouille</t>
  </si>
  <si>
    <t>CROQUE MONSIEUR
MAISON</t>
  </si>
</sst>
</file>

<file path=xl/styles.xml><?xml version="1.0" encoding="utf-8"?>
<styleSheet xmlns="http://schemas.openxmlformats.org/spreadsheetml/2006/main">
  <numFmts count="5">
    <numFmt numFmtId="8" formatCode="#,##0.00\ &quot;€&quot;;[Red]\-#,##0.00\ &quot;€&quot;"/>
    <numFmt numFmtId="166" formatCode="dddd&quot;, &quot;mmmm\ dd&quot;, &quot;yyyy"/>
    <numFmt numFmtId="167" formatCode="d\-mmm\-yy"/>
    <numFmt numFmtId="169" formatCode="[$-F800]dddd\,\ mmmm\ dd\,\ yyyy"/>
    <numFmt numFmtId="170" formatCode="[$-40C]d\-mmm;@"/>
  </numFmts>
  <fonts count="57">
    <font>
      <sz val="10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20"/>
      <name val="Arial"/>
      <family val="2"/>
    </font>
    <font>
      <sz val="18"/>
      <name val="Arial"/>
      <family val="2"/>
    </font>
    <font>
      <b/>
      <sz val="20"/>
      <color indexed="60"/>
      <name val="Arial"/>
      <family val="2"/>
    </font>
    <font>
      <sz val="20"/>
      <name val="Arial"/>
      <family val="2"/>
      <charset val="1"/>
    </font>
    <font>
      <b/>
      <sz val="20"/>
      <name val="Arial"/>
      <family val="2"/>
      <charset val="1"/>
    </font>
    <font>
      <b/>
      <sz val="24"/>
      <name val="Arial"/>
      <family val="2"/>
    </font>
    <font>
      <b/>
      <sz val="24"/>
      <color indexed="60"/>
      <name val="Arial"/>
      <family val="2"/>
    </font>
    <font>
      <b/>
      <sz val="20"/>
      <color indexed="60"/>
      <name val="Arial"/>
      <family val="2"/>
      <charset val="1"/>
    </font>
    <font>
      <b/>
      <sz val="15"/>
      <color indexed="8"/>
      <name val="Arial"/>
      <family val="2"/>
    </font>
    <font>
      <sz val="22"/>
      <name val="Arial"/>
      <family val="2"/>
      <charset val="1"/>
    </font>
    <font>
      <b/>
      <sz val="22"/>
      <color indexed="60"/>
      <name val="Arial"/>
      <family val="2"/>
      <charset val="1"/>
    </font>
    <font>
      <b/>
      <sz val="18"/>
      <color indexed="60"/>
      <name val="바탕"/>
      <family val="1"/>
    </font>
    <font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indexed="11"/>
      <name val="Arial"/>
      <family val="2"/>
    </font>
    <font>
      <b/>
      <sz val="11"/>
      <name val="Arial"/>
      <family val="2"/>
    </font>
    <font>
      <b/>
      <sz val="11"/>
      <color indexed="6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22"/>
      <name val="Arial Narrow"/>
      <family val="2"/>
    </font>
    <font>
      <sz val="22"/>
      <name val="Arial"/>
      <family val="2"/>
    </font>
    <font>
      <b/>
      <sz val="22"/>
      <name val="Arial"/>
      <family val="2"/>
    </font>
    <font>
      <b/>
      <sz val="22"/>
      <name val="Arial Narrow"/>
      <family val="2"/>
    </font>
    <font>
      <b/>
      <sz val="22"/>
      <name val="Calibri"/>
      <family val="2"/>
    </font>
    <font>
      <b/>
      <sz val="16"/>
      <color indexed="60"/>
      <name val="Arial"/>
      <family val="2"/>
      <charset val="1"/>
    </font>
    <font>
      <sz val="20"/>
      <name val="Arial Narrow"/>
      <family val="2"/>
    </font>
    <font>
      <b/>
      <sz val="20"/>
      <name val="Arial Narrow"/>
      <family val="2"/>
    </font>
    <font>
      <b/>
      <sz val="48"/>
      <name val="Arial"/>
      <family val="2"/>
    </font>
    <font>
      <u/>
      <sz val="24"/>
      <name val="Arial"/>
      <family val="2"/>
    </font>
    <font>
      <sz val="24"/>
      <name val="Arial"/>
      <family val="2"/>
    </font>
    <font>
      <b/>
      <sz val="20"/>
      <color indexed="60"/>
      <name val="Algerian"/>
      <family val="5"/>
    </font>
    <font>
      <sz val="22"/>
      <name val="Albertus MT"/>
    </font>
    <font>
      <sz val="22"/>
      <color theme="1"/>
      <name val="Arial Narrow"/>
      <family val="2"/>
    </font>
    <font>
      <b/>
      <sz val="15"/>
      <color rgb="FF002060"/>
      <name val="Arial"/>
      <family val="2"/>
    </font>
    <font>
      <sz val="20"/>
      <color theme="1"/>
      <name val="Arial Narrow"/>
      <family val="2"/>
    </font>
    <font>
      <b/>
      <sz val="22"/>
      <color rgb="FF002060"/>
      <name val="Albertus MT"/>
      <family val="1"/>
    </font>
    <font>
      <b/>
      <sz val="22"/>
      <color theme="1"/>
      <name val="Arial Narrow"/>
      <family val="2"/>
    </font>
    <font>
      <b/>
      <sz val="28"/>
      <color theme="0" tint="-0.499984740745262"/>
      <name val="Arial Narrow"/>
      <family val="2"/>
    </font>
    <font>
      <sz val="22"/>
      <color rgb="FF0070C0"/>
      <name val="Albertus MT"/>
    </font>
    <font>
      <sz val="22"/>
      <color rgb="FF7030A0"/>
      <name val="Algerian"/>
      <family val="5"/>
    </font>
    <font>
      <b/>
      <sz val="20"/>
      <color theme="0" tint="-0.499984740745262"/>
      <name val="Arial"/>
      <family val="2"/>
    </font>
    <font>
      <b/>
      <sz val="15"/>
      <color theme="0" tint="-0.499984740745262"/>
      <name val="Arial"/>
      <family val="2"/>
    </font>
    <font>
      <b/>
      <sz val="22"/>
      <color rgb="FF0070C0"/>
      <name val="Arial Narrow"/>
      <family val="2"/>
    </font>
    <font>
      <sz val="22"/>
      <color rgb="FF92D050"/>
      <name val="Albertus MT"/>
    </font>
    <font>
      <b/>
      <sz val="20"/>
      <color theme="0" tint="-0.499984740745262"/>
      <name val="Arial"/>
      <family val="2"/>
      <charset val="1"/>
    </font>
    <font>
      <b/>
      <sz val="15"/>
      <color theme="0"/>
      <name val="Arial"/>
      <family val="2"/>
    </font>
    <font>
      <b/>
      <sz val="24"/>
      <color theme="0"/>
      <name val="Algerian"/>
      <family val="5"/>
    </font>
    <font>
      <b/>
      <sz val="20"/>
      <color theme="0"/>
      <name val="Algerian"/>
      <family val="5"/>
    </font>
    <font>
      <sz val="22"/>
      <color theme="0"/>
      <name val="Arial"/>
      <family val="2"/>
    </font>
    <font>
      <sz val="22"/>
      <color theme="0" tint="-4.9989318521683403E-2"/>
      <name val="Arial"/>
      <family val="2"/>
    </font>
    <font>
      <b/>
      <sz val="22"/>
      <color rgb="FF92D050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55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theme="0" tint="-4.9989318521683403E-2"/>
        <bgColor indexed="34"/>
      </patternFill>
    </fill>
    <fill>
      <patternFill patternType="solid">
        <fgColor rgb="FF92D050"/>
        <bgColor indexed="3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3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4.9989318521683403E-2"/>
        <bgColor indexed="55"/>
      </patternFill>
    </fill>
  </fills>
  <borders count="63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01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0" fontId="5" fillId="0" borderId="1" xfId="0" applyFont="1" applyBorder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2" borderId="2" xfId="0" applyFont="1" applyFill="1" applyBorder="1" applyAlignment="1" applyProtection="1">
      <alignment horizontal="center" vertical="center"/>
    </xf>
    <xf numFmtId="16" fontId="9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6" fontId="9" fillId="2" borderId="4" xfId="0" applyNumberFormat="1" applyFont="1" applyFill="1" applyBorder="1" applyAlignment="1">
      <alignment horizontal="center" vertical="center"/>
    </xf>
    <xf numFmtId="0" fontId="7" fillId="0" borderId="0" xfId="0" applyFont="1"/>
    <xf numFmtId="0" fontId="1" fillId="0" borderId="0" xfId="0" applyFont="1"/>
    <xf numFmtId="0" fontId="1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2" fillId="0" borderId="0" xfId="0" applyFont="1"/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0" fillId="0" borderId="0" xfId="0" applyFont="1"/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2" xfId="0" applyFont="1" applyBorder="1" applyAlignment="1">
      <alignment horizontal="center" wrapText="1"/>
    </xf>
    <xf numFmtId="0" fontId="20" fillId="0" borderId="22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8" fillId="3" borderId="23" xfId="0" applyFont="1" applyFill="1" applyBorder="1"/>
    <xf numFmtId="0" fontId="2" fillId="3" borderId="22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/>
    </xf>
    <xf numFmtId="0" fontId="22" fillId="0" borderId="24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2" fillId="3" borderId="22" xfId="0" applyFont="1" applyFill="1" applyBorder="1" applyAlignment="1">
      <alignment horizontal="center"/>
    </xf>
    <xf numFmtId="0" fontId="17" fillId="3" borderId="23" xfId="0" applyFont="1" applyFill="1" applyBorder="1"/>
    <xf numFmtId="0" fontId="2" fillId="0" borderId="22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3" fillId="0" borderId="24" xfId="0" applyFont="1" applyBorder="1" applyAlignment="1">
      <alignment horizontal="center"/>
    </xf>
    <xf numFmtId="0" fontId="17" fillId="3" borderId="25" xfId="0" applyFont="1" applyFill="1" applyBorder="1"/>
    <xf numFmtId="0" fontId="0" fillId="0" borderId="0" xfId="0" applyAlignment="1">
      <alignment horizontal="left"/>
    </xf>
    <xf numFmtId="0" fontId="2" fillId="3" borderId="22" xfId="0" applyFont="1" applyFill="1" applyBorder="1" applyAlignment="1">
      <alignment horizontal="left"/>
    </xf>
    <xf numFmtId="0" fontId="2" fillId="3" borderId="26" xfId="0" applyFont="1" applyFill="1" applyBorder="1" applyAlignment="1">
      <alignment horizontal="left"/>
    </xf>
    <xf numFmtId="0" fontId="19" fillId="0" borderId="22" xfId="0" applyFont="1" applyBorder="1" applyAlignment="1">
      <alignment horizontal="center" vertical="center"/>
    </xf>
    <xf numFmtId="0" fontId="22" fillId="3" borderId="0" xfId="0" applyFont="1" applyFill="1" applyBorder="1" applyAlignment="1">
      <alignment horizontal="left"/>
    </xf>
    <xf numFmtId="0" fontId="22" fillId="3" borderId="22" xfId="0" applyFont="1" applyFill="1" applyBorder="1" applyAlignment="1">
      <alignment horizontal="left"/>
    </xf>
    <xf numFmtId="0" fontId="21" fillId="0" borderId="22" xfId="0" applyFont="1" applyBorder="1" applyAlignment="1">
      <alignment horizontal="center" vertical="center"/>
    </xf>
    <xf numFmtId="0" fontId="0" fillId="0" borderId="22" xfId="0" applyFont="1" applyBorder="1" applyAlignment="1">
      <alignment horizontal="left"/>
    </xf>
    <xf numFmtId="0" fontId="0" fillId="0" borderId="24" xfId="0" applyFont="1" applyBorder="1" applyAlignment="1">
      <alignment horizontal="left"/>
    </xf>
    <xf numFmtId="0" fontId="24" fillId="0" borderId="22" xfId="0" applyFont="1" applyBorder="1" applyAlignment="1">
      <alignment horizontal="center" wrapText="1"/>
    </xf>
    <xf numFmtId="0" fontId="24" fillId="0" borderId="22" xfId="0" applyFont="1" applyBorder="1" applyAlignment="1">
      <alignment horizont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25" fillId="0" borderId="22" xfId="0" applyFont="1" applyBorder="1" applyAlignment="1">
      <alignment horizontal="left" vertical="center" wrapText="1"/>
    </xf>
    <xf numFmtId="0" fontId="26" fillId="4" borderId="27" xfId="0" applyFont="1" applyFill="1" applyBorder="1" applyAlignment="1">
      <alignment horizontal="center" vertical="center"/>
    </xf>
    <xf numFmtId="0" fontId="26" fillId="0" borderId="0" xfId="0" applyFont="1"/>
    <xf numFmtId="0" fontId="27" fillId="5" borderId="22" xfId="0" applyFont="1" applyFill="1" applyBorder="1" applyAlignment="1">
      <alignment horizontal="center" vertical="center" wrapText="1"/>
    </xf>
    <xf numFmtId="166" fontId="27" fillId="5" borderId="22" xfId="0" applyNumberFormat="1" applyFont="1" applyFill="1" applyBorder="1" applyAlignment="1">
      <alignment horizontal="center" vertical="center" wrapText="1"/>
    </xf>
    <xf numFmtId="0" fontId="26" fillId="0" borderId="0" xfId="0" applyFont="1" applyFill="1"/>
    <xf numFmtId="167" fontId="27" fillId="5" borderId="22" xfId="0" applyNumberFormat="1" applyFont="1" applyFill="1" applyBorder="1" applyAlignment="1">
      <alignment horizontal="center" vertical="center" wrapText="1"/>
    </xf>
    <xf numFmtId="0" fontId="26" fillId="4" borderId="25" xfId="0" applyFont="1" applyFill="1" applyBorder="1" applyAlignment="1">
      <alignment vertical="center"/>
    </xf>
    <xf numFmtId="0" fontId="38" fillId="0" borderId="0" xfId="0" applyFont="1" applyBorder="1" applyAlignment="1">
      <alignment horizontal="center" vertical="center" wrapText="1"/>
    </xf>
    <xf numFmtId="0" fontId="26" fillId="4" borderId="28" xfId="0" applyFont="1" applyFill="1" applyBorder="1" applyAlignment="1">
      <alignment horizontal="center" vertical="center"/>
    </xf>
    <xf numFmtId="0" fontId="26" fillId="4" borderId="29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 wrapText="1"/>
    </xf>
    <xf numFmtId="166" fontId="27" fillId="5" borderId="28" xfId="0" applyNumberFormat="1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 wrapText="1"/>
    </xf>
    <xf numFmtId="167" fontId="27" fillId="5" borderId="28" xfId="0" applyNumberFormat="1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25" fillId="6" borderId="22" xfId="0" applyFont="1" applyFill="1" applyBorder="1" applyAlignment="1">
      <alignment horizontal="center" vertical="center" wrapText="1"/>
    </xf>
    <xf numFmtId="0" fontId="25" fillId="7" borderId="22" xfId="0" applyFont="1" applyFill="1" applyBorder="1" applyAlignment="1">
      <alignment horizontal="left" vertical="center" wrapText="1" shrinkToFit="1"/>
    </xf>
    <xf numFmtId="0" fontId="28" fillId="7" borderId="22" xfId="0" applyFont="1" applyFill="1" applyBorder="1" applyAlignment="1">
      <alignment horizontal="left" vertical="center" wrapText="1" shrinkToFit="1"/>
    </xf>
    <xf numFmtId="0" fontId="28" fillId="7" borderId="22" xfId="0" applyFont="1" applyFill="1" applyBorder="1" applyAlignment="1">
      <alignment horizontal="left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8" fillId="7" borderId="22" xfId="0" applyFont="1" applyFill="1" applyBorder="1" applyAlignment="1">
      <alignment horizontal="center" vertical="center" wrapText="1"/>
    </xf>
    <xf numFmtId="0" fontId="25" fillId="7" borderId="31" xfId="0" applyFont="1" applyFill="1" applyBorder="1" applyAlignment="1">
      <alignment horizontal="center" vertical="center" wrapText="1"/>
    </xf>
    <xf numFmtId="0" fontId="25" fillId="7" borderId="22" xfId="0" applyFont="1" applyFill="1" applyBorder="1" applyAlignment="1">
      <alignment horizontal="center" vertical="center" wrapText="1"/>
    </xf>
    <xf numFmtId="0" fontId="25" fillId="7" borderId="3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30" fillId="0" borderId="33" xfId="0" applyFont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  <xf numFmtId="0" fontId="11" fillId="8" borderId="34" xfId="0" applyFont="1" applyFill="1" applyBorder="1" applyAlignment="1">
      <alignment horizontal="center" vertical="center" wrapText="1"/>
    </xf>
    <xf numFmtId="0" fontId="30" fillId="8" borderId="35" xfId="0" applyFont="1" applyFill="1" applyBorder="1" applyAlignment="1">
      <alignment horizontal="center" vertical="center"/>
    </xf>
    <xf numFmtId="0" fontId="30" fillId="8" borderId="36" xfId="0" applyFont="1" applyFill="1" applyBorder="1" applyAlignment="1">
      <alignment horizontal="center" vertical="center"/>
    </xf>
    <xf numFmtId="0" fontId="39" fillId="0" borderId="37" xfId="0" applyFont="1" applyBorder="1" applyAlignment="1">
      <alignment horizontal="center" vertical="center" wrapText="1"/>
    </xf>
    <xf numFmtId="0" fontId="38" fillId="7" borderId="22" xfId="0" applyFont="1" applyFill="1" applyBorder="1" applyAlignment="1">
      <alignment horizontal="left" vertical="center" wrapText="1"/>
    </xf>
    <xf numFmtId="0" fontId="32" fillId="6" borderId="22" xfId="0" applyFont="1" applyFill="1" applyBorder="1" applyAlignment="1">
      <alignment horizontal="center" vertical="center" wrapText="1"/>
    </xf>
    <xf numFmtId="0" fontId="32" fillId="7" borderId="22" xfId="0" applyFont="1" applyFill="1" applyBorder="1" applyAlignment="1">
      <alignment horizontal="center" vertical="center" wrapText="1"/>
    </xf>
    <xf numFmtId="0" fontId="25" fillId="4" borderId="38" xfId="0" applyFont="1" applyFill="1" applyBorder="1" applyAlignment="1">
      <alignment horizontal="center" vertical="center" wrapText="1"/>
    </xf>
    <xf numFmtId="0" fontId="25" fillId="4" borderId="39" xfId="0" applyFont="1" applyFill="1" applyBorder="1" applyAlignment="1">
      <alignment horizontal="center" vertical="center" wrapText="1"/>
    </xf>
    <xf numFmtId="0" fontId="40" fillId="6" borderId="22" xfId="0" applyFont="1" applyFill="1" applyBorder="1" applyAlignment="1">
      <alignment horizontal="center" vertical="center" wrapText="1"/>
    </xf>
    <xf numFmtId="0" fontId="40" fillId="7" borderId="22" xfId="0" applyFont="1" applyFill="1" applyBorder="1" applyAlignment="1">
      <alignment horizontal="center" vertical="center" wrapText="1"/>
    </xf>
    <xf numFmtId="0" fontId="31" fillId="6" borderId="40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 vertical="center" wrapText="1"/>
    </xf>
    <xf numFmtId="0" fontId="31" fillId="7" borderId="31" xfId="0" applyFont="1" applyFill="1" applyBorder="1" applyAlignment="1">
      <alignment horizontal="center" vertical="center" wrapText="1"/>
    </xf>
    <xf numFmtId="0" fontId="25" fillId="7" borderId="22" xfId="0" applyFont="1" applyFill="1" applyBorder="1" applyAlignment="1">
      <alignment horizontal="center" vertical="center" wrapText="1" shrinkToFit="1"/>
    </xf>
    <xf numFmtId="0" fontId="41" fillId="7" borderId="22" xfId="0" applyFont="1" applyFill="1" applyBorder="1" applyAlignment="1">
      <alignment horizontal="center" vertical="center" wrapText="1" shrinkToFit="1"/>
    </xf>
    <xf numFmtId="0" fontId="28" fillId="6" borderId="22" xfId="0" applyFont="1" applyFill="1" applyBorder="1" applyAlignment="1">
      <alignment horizontal="center" vertical="center" wrapText="1" shrinkToFit="1"/>
    </xf>
    <xf numFmtId="0" fontId="28" fillId="7" borderId="22" xfId="0" applyFont="1" applyFill="1" applyBorder="1" applyAlignment="1">
      <alignment horizontal="center" vertical="center" wrapText="1" shrinkToFit="1"/>
    </xf>
    <xf numFmtId="0" fontId="25" fillId="0" borderId="24" xfId="0" applyFont="1" applyBorder="1" applyAlignment="1">
      <alignment horizontal="center" vertical="center" wrapText="1"/>
    </xf>
    <xf numFmtId="0" fontId="25" fillId="7" borderId="24" xfId="0" applyFont="1" applyFill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 shrinkToFit="1"/>
    </xf>
    <xf numFmtId="0" fontId="38" fillId="6" borderId="22" xfId="0" applyFont="1" applyFill="1" applyBorder="1" applyAlignment="1">
      <alignment horizontal="center" vertical="center" wrapText="1"/>
    </xf>
    <xf numFmtId="0" fontId="38" fillId="7" borderId="22" xfId="0" applyFont="1" applyFill="1" applyBorder="1" applyAlignment="1">
      <alignment horizontal="center" vertical="center" wrapText="1"/>
    </xf>
    <xf numFmtId="0" fontId="38" fillId="6" borderId="31" xfId="0" applyFont="1" applyFill="1" applyBorder="1" applyAlignment="1">
      <alignment horizontal="center" vertical="center" wrapText="1"/>
    </xf>
    <xf numFmtId="0" fontId="38" fillId="7" borderId="31" xfId="0" applyFont="1" applyFill="1" applyBorder="1" applyAlignment="1">
      <alignment horizontal="center" vertical="center" wrapText="1"/>
    </xf>
    <xf numFmtId="0" fontId="38" fillId="7" borderId="32" xfId="0" applyFont="1" applyFill="1" applyBorder="1" applyAlignment="1">
      <alignment horizontal="center" vertical="center" wrapText="1"/>
    </xf>
    <xf numFmtId="0" fontId="31" fillId="7" borderId="41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wrapText="1"/>
    </xf>
    <xf numFmtId="0" fontId="11" fillId="0" borderId="6" xfId="0" applyFont="1" applyBorder="1" applyAlignment="1">
      <alignment horizontal="center" vertical="top" wrapText="1"/>
    </xf>
    <xf numFmtId="0" fontId="42" fillId="0" borderId="22" xfId="0" applyFont="1" applyFill="1" applyBorder="1" applyAlignment="1">
      <alignment horizontal="center" vertical="center" wrapText="1"/>
    </xf>
    <xf numFmtId="0" fontId="27" fillId="0" borderId="0" xfId="0" applyFont="1" applyFill="1"/>
    <xf numFmtId="0" fontId="28" fillId="0" borderId="22" xfId="0" applyFont="1" applyFill="1" applyBorder="1" applyAlignment="1">
      <alignment horizontal="center" vertical="center" wrapText="1"/>
    </xf>
    <xf numFmtId="0" fontId="38" fillId="7" borderId="42" xfId="0" applyFont="1" applyFill="1" applyBorder="1" applyAlignment="1">
      <alignment horizontal="center" vertical="center" wrapText="1"/>
    </xf>
    <xf numFmtId="0" fontId="38" fillId="7" borderId="43" xfId="0" applyFont="1" applyFill="1" applyBorder="1" applyAlignment="1">
      <alignment horizontal="center" vertical="center" wrapText="1"/>
    </xf>
    <xf numFmtId="0" fontId="38" fillId="7" borderId="34" xfId="0" applyFont="1" applyFill="1" applyBorder="1" applyAlignment="1">
      <alignment horizontal="center" vertical="center" wrapText="1"/>
    </xf>
    <xf numFmtId="0" fontId="41" fillId="7" borderId="22" xfId="0" applyFont="1" applyFill="1" applyBorder="1" applyAlignment="1">
      <alignment horizontal="center" vertical="center" wrapText="1"/>
    </xf>
    <xf numFmtId="0" fontId="28" fillId="6" borderId="24" xfId="0" applyFont="1" applyFill="1" applyBorder="1" applyAlignment="1">
      <alignment horizontal="center" vertical="center" wrapText="1"/>
    </xf>
    <xf numFmtId="0" fontId="28" fillId="7" borderId="24" xfId="0" applyFont="1" applyFill="1" applyBorder="1" applyAlignment="1">
      <alignment horizontal="center" vertical="center" wrapText="1"/>
    </xf>
    <xf numFmtId="0" fontId="38" fillId="6" borderId="42" xfId="0" applyFont="1" applyFill="1" applyBorder="1" applyAlignment="1">
      <alignment horizontal="center" vertical="center" wrapText="1"/>
    </xf>
    <xf numFmtId="0" fontId="38" fillId="7" borderId="44" xfId="0" applyFont="1" applyFill="1" applyBorder="1" applyAlignment="1">
      <alignment horizontal="center" vertical="center" wrapText="1"/>
    </xf>
    <xf numFmtId="0" fontId="40" fillId="6" borderId="45" xfId="0" applyFont="1" applyFill="1" applyBorder="1" applyAlignment="1">
      <alignment horizontal="center" vertical="center" wrapText="1"/>
    </xf>
    <xf numFmtId="0" fontId="40" fillId="7" borderId="45" xfId="0" applyFont="1" applyFill="1" applyBorder="1" applyAlignment="1">
      <alignment horizontal="center" vertical="center" wrapText="1"/>
    </xf>
    <xf numFmtId="0" fontId="38" fillId="7" borderId="46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0" fontId="31" fillId="7" borderId="42" xfId="0" applyFont="1" applyFill="1" applyBorder="1" applyAlignment="1">
      <alignment horizontal="center" vertical="center" wrapText="1"/>
    </xf>
    <xf numFmtId="0" fontId="31" fillId="6" borderId="22" xfId="0" applyFont="1" applyFill="1" applyBorder="1" applyAlignment="1">
      <alignment horizontal="center" vertical="center" wrapText="1"/>
    </xf>
    <xf numFmtId="0" fontId="31" fillId="7" borderId="22" xfId="0" applyFont="1" applyFill="1" applyBorder="1" applyAlignment="1">
      <alignment horizontal="center" vertical="center" wrapText="1"/>
    </xf>
    <xf numFmtId="0" fontId="26" fillId="0" borderId="0" xfId="0" applyFont="1" applyBorder="1"/>
    <xf numFmtId="0" fontId="25" fillId="7" borderId="0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8" fillId="0" borderId="24" xfId="0" applyFont="1" applyFill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7" borderId="45" xfId="0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horizontal="center" wrapText="1"/>
    </xf>
    <xf numFmtId="0" fontId="25" fillId="6" borderId="0" xfId="0" applyFont="1" applyFill="1" applyBorder="1" applyAlignment="1">
      <alignment horizontal="center" vertical="top" wrapText="1"/>
    </xf>
    <xf numFmtId="0" fontId="41" fillId="0" borderId="0" xfId="0" applyFont="1" applyBorder="1" applyAlignment="1">
      <alignment horizontal="center" vertical="center" wrapText="1"/>
    </xf>
    <xf numFmtId="0" fontId="31" fillId="7" borderId="0" xfId="0" applyFont="1" applyFill="1" applyBorder="1" applyAlignment="1">
      <alignment horizontal="center" vertical="center" wrapText="1"/>
    </xf>
    <xf numFmtId="0" fontId="25" fillId="8" borderId="22" xfId="0" applyFont="1" applyFill="1" applyBorder="1" applyAlignment="1">
      <alignment horizontal="center" vertical="center" wrapText="1" shrinkToFit="1"/>
    </xf>
    <xf numFmtId="0" fontId="41" fillId="8" borderId="22" xfId="0" applyFont="1" applyFill="1" applyBorder="1" applyAlignment="1">
      <alignment horizontal="center" vertical="center" wrapText="1" shrinkToFit="1"/>
    </xf>
    <xf numFmtId="0" fontId="28" fillId="8" borderId="22" xfId="0" applyFont="1" applyFill="1" applyBorder="1" applyAlignment="1">
      <alignment horizontal="center" vertical="center" wrapText="1" shrinkToFit="1"/>
    </xf>
    <xf numFmtId="166" fontId="27" fillId="9" borderId="28" xfId="0" applyNumberFormat="1" applyFont="1" applyFill="1" applyBorder="1" applyAlignment="1">
      <alignment horizontal="center" vertical="center" wrapText="1"/>
    </xf>
    <xf numFmtId="0" fontId="43" fillId="8" borderId="22" xfId="0" applyFont="1" applyFill="1" applyBorder="1" applyAlignment="1">
      <alignment horizontal="center" vertical="center" wrapText="1" shrinkToFit="1"/>
    </xf>
    <xf numFmtId="166" fontId="27" fillId="10" borderId="22" xfId="0" applyNumberFormat="1" applyFont="1" applyFill="1" applyBorder="1" applyAlignment="1">
      <alignment horizontal="center" vertical="center" wrapText="1"/>
    </xf>
    <xf numFmtId="167" fontId="27" fillId="10" borderId="22" xfId="0" applyNumberFormat="1" applyFont="1" applyFill="1" applyBorder="1" applyAlignment="1">
      <alignment horizontal="center" vertical="center" wrapText="1"/>
    </xf>
    <xf numFmtId="167" fontId="27" fillId="5" borderId="28" xfId="0" applyNumberFormat="1" applyFont="1" applyFill="1" applyBorder="1" applyAlignment="1">
      <alignment horizontal="center" vertical="top" wrapText="1"/>
    </xf>
    <xf numFmtId="167" fontId="27" fillId="9" borderId="28" xfId="0" applyNumberFormat="1" applyFont="1" applyFill="1" applyBorder="1" applyAlignment="1">
      <alignment horizontal="center" vertical="top" wrapText="1"/>
    </xf>
    <xf numFmtId="0" fontId="41" fillId="8" borderId="45" xfId="0" applyFont="1" applyFill="1" applyBorder="1" applyAlignment="1">
      <alignment horizontal="center" vertical="center" wrapText="1" shrinkToFit="1"/>
    </xf>
    <xf numFmtId="0" fontId="25" fillId="7" borderId="45" xfId="0" applyFont="1" applyFill="1" applyBorder="1" applyAlignment="1">
      <alignment horizontal="center" vertical="center" wrapText="1" shrinkToFit="1"/>
    </xf>
    <xf numFmtId="0" fontId="25" fillId="4" borderId="47" xfId="0" applyFont="1" applyFill="1" applyBorder="1" applyAlignment="1">
      <alignment horizontal="left" vertical="center" wrapText="1"/>
    </xf>
    <xf numFmtId="0" fontId="25" fillId="4" borderId="48" xfId="0" applyFont="1" applyFill="1" applyBorder="1" applyAlignment="1">
      <alignment horizontal="left" vertical="center" wrapText="1"/>
    </xf>
    <xf numFmtId="166" fontId="27" fillId="9" borderId="22" xfId="0" applyNumberFormat="1" applyFont="1" applyFill="1" applyBorder="1" applyAlignment="1">
      <alignment horizontal="center" vertical="center" wrapText="1"/>
    </xf>
    <xf numFmtId="167" fontId="27" fillId="9" borderId="22" xfId="0" applyNumberFormat="1" applyFont="1" applyFill="1" applyBorder="1" applyAlignment="1">
      <alignment horizontal="center" vertical="center" wrapText="1"/>
    </xf>
    <xf numFmtId="0" fontId="25" fillId="0" borderId="49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44" fillId="6" borderId="22" xfId="0" applyFont="1" applyFill="1" applyBorder="1" applyAlignment="1">
      <alignment horizontal="center" vertical="center" wrapText="1" shrinkToFit="1"/>
    </xf>
    <xf numFmtId="0" fontId="44" fillId="7" borderId="22" xfId="0" applyFont="1" applyFill="1" applyBorder="1" applyAlignment="1">
      <alignment horizontal="center" vertical="center" wrapText="1" shrinkToFit="1"/>
    </xf>
    <xf numFmtId="0" fontId="44" fillId="6" borderId="45" xfId="0" applyFont="1" applyFill="1" applyBorder="1" applyAlignment="1">
      <alignment horizontal="center" vertical="center" wrapText="1" shrinkToFit="1"/>
    </xf>
    <xf numFmtId="0" fontId="44" fillId="7" borderId="45" xfId="0" applyFont="1" applyFill="1" applyBorder="1" applyAlignment="1">
      <alignment horizontal="center" vertical="center" wrapText="1" shrinkToFit="1"/>
    </xf>
    <xf numFmtId="0" fontId="28" fillId="0" borderId="22" xfId="0" applyFont="1" applyFill="1" applyBorder="1" applyAlignment="1">
      <alignment horizontal="center" vertical="center" wrapText="1" shrinkToFit="1"/>
    </xf>
    <xf numFmtId="0" fontId="44" fillId="0" borderId="22" xfId="0" applyFont="1" applyBorder="1" applyAlignment="1">
      <alignment horizontal="center" vertical="center" wrapText="1"/>
    </xf>
    <xf numFmtId="0" fontId="42" fillId="6" borderId="22" xfId="0" applyFont="1" applyFill="1" applyBorder="1" applyAlignment="1">
      <alignment horizontal="center" vertical="center" wrapText="1"/>
    </xf>
    <xf numFmtId="0" fontId="42" fillId="7" borderId="22" xfId="0" applyFont="1" applyFill="1" applyBorder="1" applyAlignment="1">
      <alignment horizontal="center" vertical="center" wrapText="1"/>
    </xf>
    <xf numFmtId="0" fontId="44" fillId="6" borderId="22" xfId="0" applyNumberFormat="1" applyFont="1" applyFill="1" applyBorder="1" applyAlignment="1">
      <alignment horizontal="center" vertical="center" wrapText="1" shrinkToFit="1"/>
    </xf>
    <xf numFmtId="0" fontId="38" fillId="0" borderId="22" xfId="0" applyFont="1" applyFill="1" applyBorder="1" applyAlignment="1">
      <alignment horizontal="center" vertical="center" wrapText="1"/>
    </xf>
    <xf numFmtId="0" fontId="38" fillId="7" borderId="50" xfId="0" applyFont="1" applyFill="1" applyBorder="1" applyAlignment="1">
      <alignment horizontal="center" vertical="center" wrapText="1"/>
    </xf>
    <xf numFmtId="8" fontId="42" fillId="6" borderId="22" xfId="0" applyNumberFormat="1" applyFont="1" applyFill="1" applyBorder="1" applyAlignment="1">
      <alignment horizontal="center" vertical="center" wrapText="1"/>
    </xf>
    <xf numFmtId="0" fontId="44" fillId="6" borderId="22" xfId="0" applyFont="1" applyFill="1" applyBorder="1" applyAlignment="1">
      <alignment horizontal="center" vertical="center" wrapText="1"/>
    </xf>
    <xf numFmtId="0" fontId="44" fillId="7" borderId="22" xfId="0" applyFont="1" applyFill="1" applyBorder="1" applyAlignment="1">
      <alignment horizontal="center" vertical="center" wrapText="1"/>
    </xf>
    <xf numFmtId="0" fontId="44" fillId="0" borderId="22" xfId="0" applyFont="1" applyFill="1" applyBorder="1" applyAlignment="1">
      <alignment horizontal="center" vertical="center" wrapText="1"/>
    </xf>
    <xf numFmtId="0" fontId="44" fillId="0" borderId="37" xfId="0" applyFont="1" applyFill="1" applyBorder="1" applyAlignment="1">
      <alignment horizontal="center" vertical="center" wrapText="1"/>
    </xf>
    <xf numFmtId="0" fontId="44" fillId="6" borderId="37" xfId="0" applyFont="1" applyFill="1" applyBorder="1" applyAlignment="1">
      <alignment horizontal="center" vertical="center" wrapText="1"/>
    </xf>
    <xf numFmtId="0" fontId="44" fillId="7" borderId="37" xfId="0" applyFont="1" applyFill="1" applyBorder="1" applyAlignment="1">
      <alignment horizontal="center" vertical="center" wrapText="1"/>
    </xf>
    <xf numFmtId="166" fontId="27" fillId="11" borderId="28" xfId="0" applyNumberFormat="1" applyFont="1" applyFill="1" applyBorder="1" applyAlignment="1">
      <alignment horizontal="center" vertical="center" wrapText="1"/>
    </xf>
    <xf numFmtId="167" fontId="27" fillId="11" borderId="28" xfId="0" applyNumberFormat="1" applyFont="1" applyFill="1" applyBorder="1" applyAlignment="1">
      <alignment horizontal="center" vertical="center" wrapText="1"/>
    </xf>
    <xf numFmtId="0" fontId="31" fillId="0" borderId="31" xfId="0" applyFont="1" applyFill="1" applyBorder="1" applyAlignment="1">
      <alignment horizontal="center" vertical="center" wrapText="1"/>
    </xf>
    <xf numFmtId="0" fontId="28" fillId="6" borderId="24" xfId="0" applyFont="1" applyFill="1" applyBorder="1" applyAlignment="1">
      <alignment horizontal="center" vertical="center" wrapText="1" shrinkToFit="1"/>
    </xf>
    <xf numFmtId="0" fontId="45" fillId="0" borderId="45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 vertical="center" wrapText="1"/>
    </xf>
    <xf numFmtId="0" fontId="11" fillId="8" borderId="7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1" fillId="7" borderId="34" xfId="0" applyFont="1" applyFill="1" applyBorder="1" applyAlignment="1">
      <alignment horizontal="center" vertical="center" wrapText="1"/>
    </xf>
    <xf numFmtId="0" fontId="39" fillId="7" borderId="37" xfId="0" applyFont="1" applyFill="1" applyBorder="1" applyAlignment="1">
      <alignment horizontal="center" vertical="center" wrapText="1"/>
    </xf>
    <xf numFmtId="0" fontId="46" fillId="7" borderId="34" xfId="0" applyFont="1" applyFill="1" applyBorder="1" applyAlignment="1">
      <alignment horizontal="center" vertical="center" wrapText="1"/>
    </xf>
    <xf numFmtId="0" fontId="46" fillId="7" borderId="5" xfId="0" applyFont="1" applyFill="1" applyBorder="1" applyAlignment="1">
      <alignment horizontal="center" vertical="center"/>
    </xf>
    <xf numFmtId="0" fontId="47" fillId="7" borderId="5" xfId="0" applyFont="1" applyFill="1" applyBorder="1" applyAlignment="1">
      <alignment horizontal="center" vertical="center" wrapText="1"/>
    </xf>
    <xf numFmtId="0" fontId="47" fillId="7" borderId="6" xfId="0" applyFont="1" applyFill="1" applyBorder="1" applyAlignment="1">
      <alignment horizontal="center" vertical="center" wrapText="1"/>
    </xf>
    <xf numFmtId="0" fontId="47" fillId="7" borderId="7" xfId="0" applyFont="1" applyFill="1" applyBorder="1" applyAlignment="1">
      <alignment horizontal="center" vertical="center" wrapText="1"/>
    </xf>
    <xf numFmtId="0" fontId="28" fillId="6" borderId="24" xfId="0" applyFont="1" applyFill="1" applyBorder="1" applyAlignment="1">
      <alignment horizontal="center" vertical="center" wrapText="1" shrinkToFit="1"/>
    </xf>
    <xf numFmtId="0" fontId="26" fillId="7" borderId="24" xfId="0" applyFont="1" applyFill="1" applyBorder="1" applyAlignment="1">
      <alignment horizontal="center" vertical="center"/>
    </xf>
    <xf numFmtId="0" fontId="26" fillId="0" borderId="0" xfId="0" applyFont="1" applyAlignment="1">
      <alignment wrapText="1"/>
    </xf>
    <xf numFmtId="0" fontId="44" fillId="6" borderId="0" xfId="0" applyFont="1" applyFill="1" applyBorder="1" applyAlignment="1">
      <alignment horizontal="center" vertical="center" wrapText="1" shrinkToFit="1"/>
    </xf>
    <xf numFmtId="0" fontId="48" fillId="6" borderId="24" xfId="0" applyFont="1" applyFill="1" applyBorder="1" applyAlignment="1">
      <alignment horizontal="center" vertical="center" wrapText="1" shrinkToFit="1"/>
    </xf>
    <xf numFmtId="0" fontId="48" fillId="7" borderId="22" xfId="0" applyFont="1" applyFill="1" applyBorder="1" applyAlignment="1">
      <alignment horizontal="center" vertical="center" wrapText="1" shrinkToFit="1"/>
    </xf>
    <xf numFmtId="0" fontId="44" fillId="0" borderId="22" xfId="0" applyFont="1" applyFill="1" applyBorder="1" applyAlignment="1">
      <alignment horizontal="center" vertical="center" wrapText="1" shrinkToFit="1"/>
    </xf>
    <xf numFmtId="0" fontId="48" fillId="0" borderId="22" xfId="0" applyFont="1" applyFill="1" applyBorder="1" applyAlignment="1">
      <alignment horizontal="center" vertical="center" wrapText="1" shrinkToFit="1"/>
    </xf>
    <xf numFmtId="0" fontId="37" fillId="6" borderId="22" xfId="0" applyFont="1" applyFill="1" applyBorder="1" applyAlignment="1">
      <alignment horizontal="center" vertical="center" wrapText="1" shrinkToFit="1"/>
    </xf>
    <xf numFmtId="0" fontId="37" fillId="7" borderId="22" xfId="0" applyFont="1" applyFill="1" applyBorder="1" applyAlignment="1">
      <alignment horizontal="center" vertical="center" wrapText="1" shrinkToFit="1"/>
    </xf>
    <xf numFmtId="0" fontId="37" fillId="0" borderId="22" xfId="0" applyFont="1" applyBorder="1" applyAlignment="1">
      <alignment horizontal="center" vertical="center" wrapText="1"/>
    </xf>
    <xf numFmtId="0" fontId="37" fillId="7" borderId="22" xfId="0" applyFont="1" applyFill="1" applyBorder="1" applyAlignment="1">
      <alignment horizontal="center" vertical="center" wrapText="1"/>
    </xf>
    <xf numFmtId="0" fontId="49" fillId="12" borderId="22" xfId="0" applyFont="1" applyFill="1" applyBorder="1" applyAlignment="1">
      <alignment horizontal="center" vertical="center" wrapText="1"/>
    </xf>
    <xf numFmtId="0" fontId="37" fillId="6" borderId="22" xfId="0" applyFont="1" applyFill="1" applyBorder="1" applyAlignment="1">
      <alignment horizontal="center" vertical="center" wrapText="1"/>
    </xf>
    <xf numFmtId="0" fontId="28" fillId="6" borderId="24" xfId="0" applyFont="1" applyFill="1" applyBorder="1" applyAlignment="1">
      <alignment horizontal="center" vertical="center" wrapText="1" shrinkToFit="1"/>
    </xf>
    <xf numFmtId="166" fontId="27" fillId="13" borderId="22" xfId="0" applyNumberFormat="1" applyFont="1" applyFill="1" applyBorder="1" applyAlignment="1">
      <alignment horizontal="center" vertical="center" wrapText="1"/>
    </xf>
    <xf numFmtId="167" fontId="27" fillId="13" borderId="22" xfId="0" applyNumberFormat="1" applyFont="1" applyFill="1" applyBorder="1" applyAlignment="1">
      <alignment horizontal="center" vertical="center" wrapText="1"/>
    </xf>
    <xf numFmtId="0" fontId="46" fillId="8" borderId="5" xfId="0" applyFont="1" applyFill="1" applyBorder="1" applyAlignment="1">
      <alignment horizontal="center" vertical="center"/>
    </xf>
    <xf numFmtId="0" fontId="47" fillId="8" borderId="5" xfId="0" applyFont="1" applyFill="1" applyBorder="1" applyAlignment="1">
      <alignment horizontal="center" vertical="center" wrapText="1"/>
    </xf>
    <xf numFmtId="0" fontId="47" fillId="8" borderId="6" xfId="0" applyFont="1" applyFill="1" applyBorder="1" applyAlignment="1">
      <alignment horizontal="center" vertical="center" wrapText="1"/>
    </xf>
    <xf numFmtId="0" fontId="47" fillId="8" borderId="7" xfId="0" applyFont="1" applyFill="1" applyBorder="1" applyAlignment="1">
      <alignment horizontal="center" vertical="center" wrapText="1"/>
    </xf>
    <xf numFmtId="0" fontId="50" fillId="8" borderId="5" xfId="0" applyFont="1" applyFill="1" applyBorder="1" applyAlignment="1">
      <alignment horizontal="center" vertical="center"/>
    </xf>
    <xf numFmtId="0" fontId="51" fillId="0" borderId="5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51" fillId="6" borderId="5" xfId="0" applyFont="1" applyFill="1" applyBorder="1" applyAlignment="1">
      <alignment horizontal="center" vertical="center" wrapText="1"/>
    </xf>
    <xf numFmtId="0" fontId="51" fillId="6" borderId="6" xfId="0" applyFont="1" applyFill="1" applyBorder="1" applyAlignment="1">
      <alignment horizontal="center" vertical="center" wrapText="1"/>
    </xf>
    <xf numFmtId="0" fontId="51" fillId="6" borderId="7" xfId="0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2" fillId="0" borderId="34" xfId="0" applyFont="1" applyFill="1" applyBorder="1" applyAlignment="1">
      <alignment horizontal="center" vertical="center" wrapText="1"/>
    </xf>
    <xf numFmtId="0" fontId="52" fillId="0" borderId="37" xfId="0" applyFont="1" applyFill="1" applyBorder="1" applyAlignment="1">
      <alignment horizontal="center" vertical="center" wrapText="1"/>
    </xf>
    <xf numFmtId="0" fontId="53" fillId="6" borderId="5" xfId="0" applyFont="1" applyFill="1" applyBorder="1" applyAlignment="1">
      <alignment horizontal="center" vertical="center" wrapText="1"/>
    </xf>
    <xf numFmtId="0" fontId="53" fillId="6" borderId="6" xfId="0" applyFont="1" applyFill="1" applyBorder="1" applyAlignment="1">
      <alignment horizontal="center" vertical="center" wrapText="1"/>
    </xf>
    <xf numFmtId="0" fontId="53" fillId="6" borderId="7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Fill="1" applyBorder="1"/>
    <xf numFmtId="0" fontId="25" fillId="0" borderId="0" xfId="0" applyFont="1" applyFill="1" applyBorder="1" applyAlignment="1">
      <alignment horizontal="center" vertical="center" wrapText="1"/>
    </xf>
    <xf numFmtId="0" fontId="38" fillId="7" borderId="45" xfId="0" applyFont="1" applyFill="1" applyBorder="1" applyAlignment="1">
      <alignment horizontal="left" vertical="center" wrapText="1"/>
    </xf>
    <xf numFmtId="0" fontId="41" fillId="7" borderId="45" xfId="0" applyFont="1" applyFill="1" applyBorder="1" applyAlignment="1">
      <alignment horizontal="center" vertical="center" wrapText="1" shrinkToFit="1"/>
    </xf>
    <xf numFmtId="0" fontId="25" fillId="0" borderId="46" xfId="0" applyFont="1" applyBorder="1" applyAlignment="1">
      <alignment horizontal="center" vertical="center" wrapText="1"/>
    </xf>
    <xf numFmtId="0" fontId="25" fillId="7" borderId="46" xfId="0" applyFont="1" applyFill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 wrapText="1"/>
    </xf>
    <xf numFmtId="0" fontId="25" fillId="7" borderId="51" xfId="0" applyFont="1" applyFill="1" applyBorder="1" applyAlignment="1">
      <alignment horizontal="center" vertical="center" wrapText="1"/>
    </xf>
    <xf numFmtId="0" fontId="28" fillId="6" borderId="45" xfId="0" applyFont="1" applyFill="1" applyBorder="1" applyAlignment="1">
      <alignment horizontal="center" vertical="center" wrapText="1" shrinkToFit="1"/>
    </xf>
    <xf numFmtId="0" fontId="28" fillId="6" borderId="24" xfId="0" applyFont="1" applyFill="1" applyBorder="1" applyAlignment="1">
      <alignment horizontal="center" vertical="center" wrapText="1" shrinkToFit="1"/>
    </xf>
    <xf numFmtId="0" fontId="28" fillId="7" borderId="45" xfId="0" applyFont="1" applyFill="1" applyBorder="1" applyAlignment="1">
      <alignment horizontal="center" vertical="center" wrapText="1" shrinkToFit="1"/>
    </xf>
    <xf numFmtId="0" fontId="28" fillId="7" borderId="24" xfId="0" applyFont="1" applyFill="1" applyBorder="1" applyAlignment="1">
      <alignment horizontal="center" vertical="center" wrapText="1" shrinkToFit="1"/>
    </xf>
    <xf numFmtId="0" fontId="28" fillId="0" borderId="45" xfId="0" applyFont="1" applyFill="1" applyBorder="1" applyAlignment="1">
      <alignment horizontal="center" vertical="center" wrapText="1" shrinkToFit="1"/>
    </xf>
    <xf numFmtId="0" fontId="28" fillId="0" borderId="24" xfId="0" applyFont="1" applyFill="1" applyBorder="1" applyAlignment="1">
      <alignment horizontal="center" vertical="center" wrapText="1" shrinkToFit="1"/>
    </xf>
    <xf numFmtId="0" fontId="26" fillId="7" borderId="45" xfId="0" applyFont="1" applyFill="1" applyBorder="1" applyAlignment="1">
      <alignment horizontal="center" vertical="center"/>
    </xf>
    <xf numFmtId="0" fontId="26" fillId="7" borderId="24" xfId="0" applyFont="1" applyFill="1" applyBorder="1" applyAlignment="1">
      <alignment horizontal="center" vertical="center"/>
    </xf>
    <xf numFmtId="0" fontId="28" fillId="14" borderId="56" xfId="0" applyFont="1" applyFill="1" applyBorder="1" applyAlignment="1">
      <alignment horizontal="center" vertical="center"/>
    </xf>
    <xf numFmtId="0" fontId="28" fillId="14" borderId="57" xfId="0" applyFont="1" applyFill="1" applyBorder="1" applyAlignment="1">
      <alignment horizontal="center" vertical="center"/>
    </xf>
    <xf numFmtId="0" fontId="28" fillId="14" borderId="58" xfId="0" applyFont="1" applyFill="1" applyBorder="1" applyAlignment="1">
      <alignment horizontal="center" vertical="center"/>
    </xf>
    <xf numFmtId="0" fontId="26" fillId="4" borderId="22" xfId="0" applyFont="1" applyFill="1" applyBorder="1" applyAlignment="1">
      <alignment horizontal="center" vertical="center"/>
    </xf>
    <xf numFmtId="0" fontId="28" fillId="14" borderId="60" xfId="0" applyFont="1" applyFill="1" applyBorder="1" applyAlignment="1">
      <alignment horizontal="center" vertical="center"/>
    </xf>
    <xf numFmtId="0" fontId="26" fillId="0" borderId="0" xfId="0" applyFont="1" applyAlignment="1">
      <alignment horizontal="left" wrapText="1"/>
    </xf>
    <xf numFmtId="0" fontId="27" fillId="14" borderId="56" xfId="0" applyFont="1" applyFill="1" applyBorder="1" applyAlignment="1">
      <alignment horizontal="center" vertical="center"/>
    </xf>
    <xf numFmtId="0" fontId="27" fillId="14" borderId="57" xfId="0" applyFont="1" applyFill="1" applyBorder="1" applyAlignment="1">
      <alignment horizontal="center" vertical="center"/>
    </xf>
    <xf numFmtId="0" fontId="27" fillId="14" borderId="58" xfId="0" applyFont="1" applyFill="1" applyBorder="1" applyAlignment="1">
      <alignment horizontal="center" vertical="center"/>
    </xf>
    <xf numFmtId="0" fontId="33" fillId="4" borderId="27" xfId="0" applyFont="1" applyFill="1" applyBorder="1" applyAlignment="1">
      <alignment horizontal="center" vertical="center" wrapText="1"/>
    </xf>
    <xf numFmtId="0" fontId="33" fillId="4" borderId="27" xfId="0" applyFont="1" applyFill="1" applyBorder="1" applyAlignment="1">
      <alignment horizontal="center" vertical="center"/>
    </xf>
    <xf numFmtId="0" fontId="27" fillId="14" borderId="59" xfId="0" applyFont="1" applyFill="1" applyBorder="1" applyAlignment="1">
      <alignment horizontal="center" vertical="center"/>
    </xf>
    <xf numFmtId="0" fontId="27" fillId="14" borderId="23" xfId="0" applyFont="1" applyFill="1" applyBorder="1" applyAlignment="1">
      <alignment horizontal="center" vertical="center"/>
    </xf>
    <xf numFmtId="0" fontId="28" fillId="14" borderId="52" xfId="0" applyFont="1" applyFill="1" applyBorder="1" applyAlignment="1">
      <alignment horizontal="center" vertical="center"/>
    </xf>
    <xf numFmtId="0" fontId="28" fillId="14" borderId="53" xfId="0" applyFont="1" applyFill="1" applyBorder="1" applyAlignment="1">
      <alignment horizontal="center" vertical="center"/>
    </xf>
    <xf numFmtId="0" fontId="28" fillId="14" borderId="54" xfId="0" applyFont="1" applyFill="1" applyBorder="1" applyAlignment="1">
      <alignment horizontal="center" vertical="center"/>
    </xf>
    <xf numFmtId="0" fontId="26" fillId="4" borderId="28" xfId="0" applyFont="1" applyFill="1" applyBorder="1" applyAlignment="1">
      <alignment horizontal="center" vertical="center"/>
    </xf>
    <xf numFmtId="0" fontId="28" fillId="14" borderId="28" xfId="0" applyFont="1" applyFill="1" applyBorder="1" applyAlignment="1">
      <alignment horizontal="center" vertical="center"/>
    </xf>
    <xf numFmtId="0" fontId="28" fillId="14" borderId="55" xfId="0" applyFont="1" applyFill="1" applyBorder="1" applyAlignment="1">
      <alignment horizontal="center" vertical="center"/>
    </xf>
    <xf numFmtId="0" fontId="27" fillId="15" borderId="0" xfId="0" applyFont="1" applyFill="1" applyAlignment="1">
      <alignment horizontal="center" wrapText="1"/>
    </xf>
    <xf numFmtId="0" fontId="56" fillId="12" borderId="45" xfId="0" applyFont="1" applyFill="1" applyBorder="1" applyAlignment="1">
      <alignment horizontal="center" vertical="center" wrapText="1" shrinkToFit="1"/>
    </xf>
    <xf numFmtId="0" fontId="56" fillId="12" borderId="24" xfId="0" applyFont="1" applyFill="1" applyBorder="1" applyAlignment="1">
      <alignment horizontal="center" vertical="center" wrapText="1" shrinkToFit="1"/>
    </xf>
    <xf numFmtId="0" fontId="55" fillId="16" borderId="45" xfId="0" applyFont="1" applyFill="1" applyBorder="1" applyAlignment="1">
      <alignment horizontal="center" vertical="center"/>
    </xf>
    <xf numFmtId="0" fontId="55" fillId="16" borderId="24" xfId="0" applyFont="1" applyFill="1" applyBorder="1" applyAlignment="1">
      <alignment horizontal="center" vertical="center"/>
    </xf>
    <xf numFmtId="0" fontId="55" fillId="17" borderId="45" xfId="0" applyFont="1" applyFill="1" applyBorder="1" applyAlignment="1">
      <alignment horizontal="center" vertical="center"/>
    </xf>
    <xf numFmtId="0" fontId="55" fillId="17" borderId="24" xfId="0" applyFont="1" applyFill="1" applyBorder="1" applyAlignment="1">
      <alignment horizontal="center" vertical="center"/>
    </xf>
    <xf numFmtId="0" fontId="54" fillId="4" borderId="22" xfId="0" applyFont="1" applyFill="1" applyBorder="1" applyAlignment="1">
      <alignment horizontal="right" vertical="center" indent="1"/>
    </xf>
    <xf numFmtId="0" fontId="28" fillId="14" borderId="61" xfId="0" applyFont="1" applyFill="1" applyBorder="1" applyAlignment="1">
      <alignment horizontal="center" vertical="center"/>
    </xf>
    <xf numFmtId="0" fontId="28" fillId="16" borderId="45" xfId="0" applyFont="1" applyFill="1" applyBorder="1" applyAlignment="1">
      <alignment horizontal="center" vertical="center" wrapText="1"/>
    </xf>
    <xf numFmtId="0" fontId="28" fillId="16" borderId="24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70" fontId="16" fillId="0" borderId="0" xfId="0" applyNumberFormat="1" applyFont="1" applyFill="1" applyBorder="1" applyAlignment="1">
      <alignment horizontal="center" vertical="center"/>
    </xf>
    <xf numFmtId="170" fontId="16" fillId="0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169" fontId="17" fillId="0" borderId="45" xfId="0" applyNumberFormat="1" applyFont="1" applyBorder="1" applyAlignment="1">
      <alignment horizontal="center" vertical="center" wrapText="1" shrinkToFit="1"/>
    </xf>
    <xf numFmtId="169" fontId="18" fillId="0" borderId="62" xfId="0" applyNumberFormat="1" applyFont="1" applyBorder="1" applyAlignment="1">
      <alignment horizontal="center" vertical="center" wrapText="1" shrinkToFit="1"/>
    </xf>
    <xf numFmtId="169" fontId="18" fillId="0" borderId="24" xfId="0" applyNumberFormat="1" applyFont="1" applyBorder="1" applyAlignment="1">
      <alignment horizontal="center" vertical="center" wrapText="1" shrinkToFit="1"/>
    </xf>
  </cellXfs>
  <cellStyles count="1"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wmf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8661" name="ZoneTexte 1"/>
        <xdr:cNvSpPr txBox="1">
          <a:spLocks noChangeArrowheads="1"/>
        </xdr:cNvSpPr>
      </xdr:nvSpPr>
      <xdr:spPr bwMode="auto">
        <a:xfrm>
          <a:off x="20488275" y="29556075"/>
          <a:ext cx="2190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8662" name="ZoneTexte 2"/>
        <xdr:cNvSpPr txBox="1">
          <a:spLocks noChangeArrowheads="1"/>
        </xdr:cNvSpPr>
      </xdr:nvSpPr>
      <xdr:spPr bwMode="auto">
        <a:xfrm>
          <a:off x="20488275" y="29556075"/>
          <a:ext cx="2190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8663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593300" y="1788795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8664" name="ZoneTexte 1"/>
        <xdr:cNvSpPr txBox="1">
          <a:spLocks noChangeArrowheads="1"/>
        </xdr:cNvSpPr>
      </xdr:nvSpPr>
      <xdr:spPr bwMode="auto">
        <a:xfrm>
          <a:off x="20488275" y="29565600"/>
          <a:ext cx="2000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8665" name="ZoneTexte 2"/>
        <xdr:cNvSpPr txBox="1">
          <a:spLocks noChangeArrowheads="1"/>
        </xdr:cNvSpPr>
      </xdr:nvSpPr>
      <xdr:spPr bwMode="auto">
        <a:xfrm>
          <a:off x="20488275" y="29565600"/>
          <a:ext cx="2000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oneCellAnchor>
    <xdr:from>
      <xdr:col>7</xdr:col>
      <xdr:colOff>592455</xdr:colOff>
      <xdr:row>85</xdr:row>
      <xdr:rowOff>352425</xdr:rowOff>
    </xdr:from>
    <xdr:ext cx="191028" cy="264560"/>
    <xdr:sp macro="" textlink="">
      <xdr:nvSpPr>
        <xdr:cNvPr id="7" name="ZoneTexte 6"/>
        <xdr:cNvSpPr txBox="1"/>
      </xdr:nvSpPr>
      <xdr:spPr>
        <a:xfrm>
          <a:off x="20930235" y="55871745"/>
          <a:ext cx="1924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8667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593300" y="1788795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8668" name="ZoneTexte 1"/>
        <xdr:cNvSpPr txBox="1">
          <a:spLocks noChangeArrowheads="1"/>
        </xdr:cNvSpPr>
      </xdr:nvSpPr>
      <xdr:spPr bwMode="auto">
        <a:xfrm>
          <a:off x="20488275" y="29556075"/>
          <a:ext cx="2190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8669" name="ZoneTexte 2"/>
        <xdr:cNvSpPr txBox="1">
          <a:spLocks noChangeArrowheads="1"/>
        </xdr:cNvSpPr>
      </xdr:nvSpPr>
      <xdr:spPr bwMode="auto">
        <a:xfrm>
          <a:off x="20488275" y="29556075"/>
          <a:ext cx="2190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8670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593300" y="1788795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8671" name="ZoneTexte 1"/>
        <xdr:cNvSpPr txBox="1">
          <a:spLocks noChangeArrowheads="1"/>
        </xdr:cNvSpPr>
      </xdr:nvSpPr>
      <xdr:spPr bwMode="auto">
        <a:xfrm>
          <a:off x="20488275" y="29565600"/>
          <a:ext cx="2000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8672" name="ZoneTexte 2"/>
        <xdr:cNvSpPr txBox="1">
          <a:spLocks noChangeArrowheads="1"/>
        </xdr:cNvSpPr>
      </xdr:nvSpPr>
      <xdr:spPr bwMode="auto">
        <a:xfrm>
          <a:off x="20488275" y="29565600"/>
          <a:ext cx="2000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oneCellAnchor>
    <xdr:from>
      <xdr:col>7</xdr:col>
      <xdr:colOff>592455</xdr:colOff>
      <xdr:row>85</xdr:row>
      <xdr:rowOff>352425</xdr:rowOff>
    </xdr:from>
    <xdr:ext cx="191028" cy="264560"/>
    <xdr:sp macro="" textlink="">
      <xdr:nvSpPr>
        <xdr:cNvPr id="14" name="ZoneTexte 13"/>
        <xdr:cNvSpPr txBox="1"/>
      </xdr:nvSpPr>
      <xdr:spPr>
        <a:xfrm>
          <a:off x="20930235" y="55871745"/>
          <a:ext cx="1924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8674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593300" y="1788795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8675" name="ZoneTexte 1"/>
        <xdr:cNvSpPr txBox="1">
          <a:spLocks noChangeArrowheads="1"/>
        </xdr:cNvSpPr>
      </xdr:nvSpPr>
      <xdr:spPr bwMode="auto">
        <a:xfrm>
          <a:off x="14620875" y="29556075"/>
          <a:ext cx="2190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8676" name="ZoneTexte 2"/>
        <xdr:cNvSpPr txBox="1">
          <a:spLocks noChangeArrowheads="1"/>
        </xdr:cNvSpPr>
      </xdr:nvSpPr>
      <xdr:spPr bwMode="auto">
        <a:xfrm>
          <a:off x="14620875" y="29556075"/>
          <a:ext cx="2190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8677" name="ZoneTexte 1"/>
        <xdr:cNvSpPr txBox="1">
          <a:spLocks noChangeArrowheads="1"/>
        </xdr:cNvSpPr>
      </xdr:nvSpPr>
      <xdr:spPr bwMode="auto">
        <a:xfrm>
          <a:off x="14620875" y="29565600"/>
          <a:ext cx="2000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8678" name="ZoneTexte 2"/>
        <xdr:cNvSpPr txBox="1">
          <a:spLocks noChangeArrowheads="1"/>
        </xdr:cNvSpPr>
      </xdr:nvSpPr>
      <xdr:spPr bwMode="auto">
        <a:xfrm>
          <a:off x="14620875" y="29565600"/>
          <a:ext cx="2000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8679" name="ZoneTexte 1"/>
        <xdr:cNvSpPr txBox="1">
          <a:spLocks noChangeArrowheads="1"/>
        </xdr:cNvSpPr>
      </xdr:nvSpPr>
      <xdr:spPr bwMode="auto">
        <a:xfrm>
          <a:off x="14620875" y="29556075"/>
          <a:ext cx="2190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8680" name="ZoneTexte 2"/>
        <xdr:cNvSpPr txBox="1">
          <a:spLocks noChangeArrowheads="1"/>
        </xdr:cNvSpPr>
      </xdr:nvSpPr>
      <xdr:spPr bwMode="auto">
        <a:xfrm>
          <a:off x="14620875" y="29556075"/>
          <a:ext cx="2190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8681" name="ZoneTexte 1"/>
        <xdr:cNvSpPr txBox="1">
          <a:spLocks noChangeArrowheads="1"/>
        </xdr:cNvSpPr>
      </xdr:nvSpPr>
      <xdr:spPr bwMode="auto">
        <a:xfrm>
          <a:off x="14620875" y="29565600"/>
          <a:ext cx="2000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8682" name="ZoneTexte 2"/>
        <xdr:cNvSpPr txBox="1">
          <a:spLocks noChangeArrowheads="1"/>
        </xdr:cNvSpPr>
      </xdr:nvSpPr>
      <xdr:spPr bwMode="auto">
        <a:xfrm>
          <a:off x="14620875" y="29565600"/>
          <a:ext cx="2000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2</xdr:col>
      <xdr:colOff>0</xdr:colOff>
      <xdr:row>22</xdr:row>
      <xdr:rowOff>388620</xdr:rowOff>
    </xdr:from>
    <xdr:to>
      <xdr:col>3</xdr:col>
      <xdr:colOff>43827</xdr:colOff>
      <xdr:row>24</xdr:row>
      <xdr:rowOff>114</xdr:rowOff>
    </xdr:to>
    <xdr:sp macro="" textlink="">
      <xdr:nvSpPr>
        <xdr:cNvPr id="24" name="ZoneTexte 23"/>
        <xdr:cNvSpPr txBox="1"/>
      </xdr:nvSpPr>
      <xdr:spPr>
        <a:xfrm>
          <a:off x="4572000" y="15079980"/>
          <a:ext cx="3200400" cy="51816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0">
              <a:solidFill>
                <a:srgbClr val="00B050"/>
              </a:solidFill>
              <a:latin typeface="Algerian" panose="04020705040A02060702" pitchFamily="82" charset="0"/>
            </a:rPr>
            <a:t>MENU VEGETARIEN</a:t>
          </a:r>
        </a:p>
      </xdr:txBody>
    </xdr:sp>
    <xdr:clientData/>
  </xdr:twoCellAnchor>
  <xdr:twoCellAnchor>
    <xdr:from>
      <xdr:col>5</xdr:col>
      <xdr:colOff>7620</xdr:colOff>
      <xdr:row>102</xdr:row>
      <xdr:rowOff>609600</xdr:rowOff>
    </xdr:from>
    <xdr:to>
      <xdr:col>6</xdr:col>
      <xdr:colOff>19</xdr:colOff>
      <xdr:row>104</xdr:row>
      <xdr:rowOff>106680</xdr:rowOff>
    </xdr:to>
    <xdr:sp macro="" textlink="">
      <xdr:nvSpPr>
        <xdr:cNvPr id="25" name="ZoneTexte 24"/>
        <xdr:cNvSpPr txBox="1"/>
      </xdr:nvSpPr>
      <xdr:spPr>
        <a:xfrm>
          <a:off x="14439900" y="68427600"/>
          <a:ext cx="3101359" cy="50292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0">
              <a:solidFill>
                <a:srgbClr val="00B050"/>
              </a:solidFill>
              <a:latin typeface="Algerian" panose="04020705040A02060702" pitchFamily="82" charset="0"/>
            </a:rPr>
            <a:t>MENU VEGETARIEN</a:t>
          </a:r>
        </a:p>
      </xdr:txBody>
    </xdr:sp>
    <xdr:clientData/>
  </xdr:twoCellAnchor>
  <xdr:twoCellAnchor>
    <xdr:from>
      <xdr:col>4</xdr:col>
      <xdr:colOff>0</xdr:colOff>
      <xdr:row>42</xdr:row>
      <xdr:rowOff>274320</xdr:rowOff>
    </xdr:from>
    <xdr:to>
      <xdr:col>5</xdr:col>
      <xdr:colOff>45720</xdr:colOff>
      <xdr:row>44</xdr:row>
      <xdr:rowOff>137160</xdr:rowOff>
    </xdr:to>
    <xdr:sp macro="" textlink="">
      <xdr:nvSpPr>
        <xdr:cNvPr id="26" name="ZoneTexte 25"/>
        <xdr:cNvSpPr txBox="1"/>
      </xdr:nvSpPr>
      <xdr:spPr>
        <a:xfrm>
          <a:off x="11277600" y="27371040"/>
          <a:ext cx="3200400" cy="7620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2000" b="0" i="0" u="none" strike="noStrike" kern="0" cap="none" spc="0" normalizeH="0" baseline="0" noProof="0">
              <a:ln>
                <a:noFill/>
              </a:ln>
              <a:solidFill>
                <a:srgbClr val="00B0F0"/>
              </a:solidFill>
              <a:effectLst/>
              <a:uLnTx/>
              <a:uFillTx/>
              <a:latin typeface="Algerian" panose="04020705040A02060702" pitchFamily="82" charset="0"/>
              <a:ea typeface="+mn-ea"/>
              <a:cs typeface="+mn-cs"/>
            </a:rPr>
            <a:t>REPAS A THEME ORIENTALE</a:t>
          </a:r>
        </a:p>
      </xdr:txBody>
    </xdr:sp>
    <xdr:clientData/>
  </xdr:twoCellAnchor>
  <xdr:twoCellAnchor>
    <xdr:from>
      <xdr:col>8</xdr:col>
      <xdr:colOff>182880</xdr:colOff>
      <xdr:row>5</xdr:row>
      <xdr:rowOff>167640</xdr:rowOff>
    </xdr:from>
    <xdr:to>
      <xdr:col>19</xdr:col>
      <xdr:colOff>602027</xdr:colOff>
      <xdr:row>15</xdr:row>
      <xdr:rowOff>106680</xdr:rowOff>
    </xdr:to>
    <xdr:sp macro="" textlink="">
      <xdr:nvSpPr>
        <xdr:cNvPr id="2" name="ZoneTexte 1"/>
        <xdr:cNvSpPr txBox="1"/>
      </xdr:nvSpPr>
      <xdr:spPr>
        <a:xfrm>
          <a:off x="23972520" y="3002280"/>
          <a:ext cx="5196840" cy="716280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  <a:p>
          <a:pPr>
            <a:lnSpc>
              <a:spcPts val="4100"/>
            </a:lnSpc>
          </a:pPr>
          <a:r>
            <a:rPr lang="fr-FR" sz="3600" b="1">
              <a:solidFill>
                <a:srgbClr val="FF0000"/>
              </a:solidFill>
            </a:rPr>
            <a:t>EVITER</a:t>
          </a:r>
          <a:r>
            <a:rPr lang="fr-FR" sz="3600" b="1" baseline="0">
              <a:solidFill>
                <a:srgbClr val="FF0000"/>
              </a:solidFill>
            </a:rPr>
            <a:t> LES PREPARATIONS LE LUNDI.</a:t>
          </a:r>
        </a:p>
        <a:p>
          <a:pPr>
            <a:lnSpc>
              <a:spcPts val="4100"/>
            </a:lnSpc>
          </a:pPr>
          <a:endParaRPr lang="fr-FR" sz="3600" b="1" baseline="0">
            <a:solidFill>
              <a:srgbClr val="FF0000"/>
            </a:solidFill>
          </a:endParaRPr>
        </a:p>
        <a:p>
          <a:pPr>
            <a:lnSpc>
              <a:spcPts val="4100"/>
            </a:lnSpc>
          </a:pPr>
          <a:r>
            <a:rPr lang="fr-FR" sz="3600" b="1" baseline="0">
              <a:solidFill>
                <a:srgbClr val="FF0000"/>
              </a:solidFill>
            </a:rPr>
            <a:t>Pas de crudités ni de sauté, que du placage les lundis.</a:t>
          </a:r>
        </a:p>
        <a:p>
          <a:pPr>
            <a:lnSpc>
              <a:spcPts val="4200"/>
            </a:lnSpc>
          </a:pPr>
          <a:endParaRPr lang="fr-FR" sz="3600" b="1" baseline="0">
            <a:solidFill>
              <a:srgbClr val="FF0000"/>
            </a:solidFill>
          </a:endParaRPr>
        </a:p>
        <a:p>
          <a:pPr>
            <a:lnSpc>
              <a:spcPts val="4100"/>
            </a:lnSpc>
          </a:pPr>
          <a:r>
            <a:rPr lang="fr-FR" sz="3600" b="1" baseline="0">
              <a:solidFill>
                <a:srgbClr val="FF0000"/>
              </a:solidFill>
            </a:rPr>
            <a:t>Eviter la salade en entré.</a:t>
          </a:r>
          <a:endParaRPr lang="fr-FR" sz="36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0</xdr:colOff>
      <xdr:row>62</xdr:row>
      <xdr:rowOff>396240</xdr:rowOff>
    </xdr:from>
    <xdr:to>
      <xdr:col>5</xdr:col>
      <xdr:colOff>15240</xdr:colOff>
      <xdr:row>63</xdr:row>
      <xdr:rowOff>213360</xdr:rowOff>
    </xdr:to>
    <xdr:sp macro="" textlink="">
      <xdr:nvSpPr>
        <xdr:cNvPr id="3" name="ZoneTexte 2"/>
        <xdr:cNvSpPr txBox="1"/>
      </xdr:nvSpPr>
      <xdr:spPr>
        <a:xfrm>
          <a:off x="11277600" y="41498520"/>
          <a:ext cx="3169920" cy="48768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2400" b="0">
              <a:solidFill>
                <a:srgbClr val="00B05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MENU VEGETARIEN</a:t>
          </a:r>
          <a:endParaRPr lang="fr-FR" sz="2400">
            <a:solidFill>
              <a:srgbClr val="00B050"/>
            </a:solidFill>
            <a:effectLst/>
            <a:latin typeface="Algerian" panose="04020705040A02060702" pitchFamily="82" charset="0"/>
          </a:endParaRPr>
        </a:p>
        <a:p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9855" name="ZoneTexte 1"/>
        <xdr:cNvSpPr txBox="1">
          <a:spLocks noChangeArrowheads="1"/>
        </xdr:cNvSpPr>
      </xdr:nvSpPr>
      <xdr:spPr bwMode="auto">
        <a:xfrm>
          <a:off x="205073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9856" name="ZoneTexte 2"/>
        <xdr:cNvSpPr txBox="1">
          <a:spLocks noChangeArrowheads="1"/>
        </xdr:cNvSpPr>
      </xdr:nvSpPr>
      <xdr:spPr bwMode="auto">
        <a:xfrm>
          <a:off x="205073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57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9858" name="ZoneTexte 1"/>
        <xdr:cNvSpPr txBox="1">
          <a:spLocks noChangeArrowheads="1"/>
        </xdr:cNvSpPr>
      </xdr:nvSpPr>
      <xdr:spPr bwMode="auto">
        <a:xfrm>
          <a:off x="205073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9859" name="ZoneTexte 2"/>
        <xdr:cNvSpPr txBox="1">
          <a:spLocks noChangeArrowheads="1"/>
        </xdr:cNvSpPr>
      </xdr:nvSpPr>
      <xdr:spPr bwMode="auto">
        <a:xfrm>
          <a:off x="205073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oneCellAnchor>
    <xdr:from>
      <xdr:col>7</xdr:col>
      <xdr:colOff>592455</xdr:colOff>
      <xdr:row>85</xdr:row>
      <xdr:rowOff>352425</xdr:rowOff>
    </xdr:from>
    <xdr:ext cx="191028" cy="264560"/>
    <xdr:sp macro="" textlink="">
      <xdr:nvSpPr>
        <xdr:cNvPr id="96" name="ZoneTexte 95"/>
        <xdr:cNvSpPr txBox="1"/>
      </xdr:nvSpPr>
      <xdr:spPr>
        <a:xfrm>
          <a:off x="12115800" y="8029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61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9862" name="ZoneTexte 1"/>
        <xdr:cNvSpPr txBox="1">
          <a:spLocks noChangeArrowheads="1"/>
        </xdr:cNvSpPr>
      </xdr:nvSpPr>
      <xdr:spPr bwMode="auto">
        <a:xfrm>
          <a:off x="205073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9863" name="ZoneTexte 2"/>
        <xdr:cNvSpPr txBox="1">
          <a:spLocks noChangeArrowheads="1"/>
        </xdr:cNvSpPr>
      </xdr:nvSpPr>
      <xdr:spPr bwMode="auto">
        <a:xfrm>
          <a:off x="205073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64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9865" name="ZoneTexte 1"/>
        <xdr:cNvSpPr txBox="1">
          <a:spLocks noChangeArrowheads="1"/>
        </xdr:cNvSpPr>
      </xdr:nvSpPr>
      <xdr:spPr bwMode="auto">
        <a:xfrm>
          <a:off x="205073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9866" name="ZoneTexte 2"/>
        <xdr:cNvSpPr txBox="1">
          <a:spLocks noChangeArrowheads="1"/>
        </xdr:cNvSpPr>
      </xdr:nvSpPr>
      <xdr:spPr bwMode="auto">
        <a:xfrm>
          <a:off x="205073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oneCellAnchor>
    <xdr:from>
      <xdr:col>7</xdr:col>
      <xdr:colOff>592455</xdr:colOff>
      <xdr:row>85</xdr:row>
      <xdr:rowOff>352425</xdr:rowOff>
    </xdr:from>
    <xdr:ext cx="191028" cy="264560"/>
    <xdr:sp macro="" textlink="">
      <xdr:nvSpPr>
        <xdr:cNvPr id="24" name="ZoneTexte 23"/>
        <xdr:cNvSpPr txBox="1"/>
      </xdr:nvSpPr>
      <xdr:spPr>
        <a:xfrm>
          <a:off x="20135850" y="4200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6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9869" name="ZoneTexte 1"/>
        <xdr:cNvSpPr txBox="1">
          <a:spLocks noChangeArrowheads="1"/>
        </xdr:cNvSpPr>
      </xdr:nvSpPr>
      <xdr:spPr bwMode="auto">
        <a:xfrm>
          <a:off x="146399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9870" name="ZoneTexte 2"/>
        <xdr:cNvSpPr txBox="1">
          <a:spLocks noChangeArrowheads="1"/>
        </xdr:cNvSpPr>
      </xdr:nvSpPr>
      <xdr:spPr bwMode="auto">
        <a:xfrm>
          <a:off x="146399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9871" name="ZoneTexte 1"/>
        <xdr:cNvSpPr txBox="1">
          <a:spLocks noChangeArrowheads="1"/>
        </xdr:cNvSpPr>
      </xdr:nvSpPr>
      <xdr:spPr bwMode="auto">
        <a:xfrm>
          <a:off x="146399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9872" name="ZoneTexte 2"/>
        <xdr:cNvSpPr txBox="1">
          <a:spLocks noChangeArrowheads="1"/>
        </xdr:cNvSpPr>
      </xdr:nvSpPr>
      <xdr:spPr bwMode="auto">
        <a:xfrm>
          <a:off x="146399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9873" name="ZoneTexte 1"/>
        <xdr:cNvSpPr txBox="1">
          <a:spLocks noChangeArrowheads="1"/>
        </xdr:cNvSpPr>
      </xdr:nvSpPr>
      <xdr:spPr bwMode="auto">
        <a:xfrm>
          <a:off x="146399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9874" name="ZoneTexte 2"/>
        <xdr:cNvSpPr txBox="1">
          <a:spLocks noChangeArrowheads="1"/>
        </xdr:cNvSpPr>
      </xdr:nvSpPr>
      <xdr:spPr bwMode="auto">
        <a:xfrm>
          <a:off x="146399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9875" name="ZoneTexte 1"/>
        <xdr:cNvSpPr txBox="1">
          <a:spLocks noChangeArrowheads="1"/>
        </xdr:cNvSpPr>
      </xdr:nvSpPr>
      <xdr:spPr bwMode="auto">
        <a:xfrm>
          <a:off x="146399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9876" name="ZoneTexte 2"/>
        <xdr:cNvSpPr txBox="1">
          <a:spLocks noChangeArrowheads="1"/>
        </xdr:cNvSpPr>
      </xdr:nvSpPr>
      <xdr:spPr bwMode="auto">
        <a:xfrm>
          <a:off x="146399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0</xdr:colOff>
      <xdr:row>102</xdr:row>
      <xdr:rowOff>609600</xdr:rowOff>
    </xdr:from>
    <xdr:to>
      <xdr:col>6</xdr:col>
      <xdr:colOff>0</xdr:colOff>
      <xdr:row>104</xdr:row>
      <xdr:rowOff>0</xdr:rowOff>
    </xdr:to>
    <xdr:sp macro="" textlink="">
      <xdr:nvSpPr>
        <xdr:cNvPr id="26" name="ZoneTexte 25"/>
        <xdr:cNvSpPr txBox="1"/>
      </xdr:nvSpPr>
      <xdr:spPr>
        <a:xfrm>
          <a:off x="14462760" y="68762880"/>
          <a:ext cx="3108960" cy="39624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0">
              <a:solidFill>
                <a:srgbClr val="00B050"/>
              </a:solidFill>
              <a:latin typeface="Algerian" panose="04020705040A02060702" pitchFamily="82" charset="0"/>
            </a:rPr>
            <a:t>MENU VEGETARIEN</a:t>
          </a:r>
        </a:p>
      </xdr:txBody>
    </xdr:sp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7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79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80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81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82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83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84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2705100</xdr:colOff>
      <xdr:row>27</xdr:row>
      <xdr:rowOff>666750</xdr:rowOff>
    </xdr:from>
    <xdr:to>
      <xdr:col>7</xdr:col>
      <xdr:colOff>3152775</xdr:colOff>
      <xdr:row>27</xdr:row>
      <xdr:rowOff>647700</xdr:rowOff>
    </xdr:to>
    <xdr:pic>
      <xdr:nvPicPr>
        <xdr:cNvPr id="89885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612350" y="17830800"/>
          <a:ext cx="447675" cy="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9886" name="ZoneTexte 1"/>
        <xdr:cNvSpPr txBox="1">
          <a:spLocks noChangeArrowheads="1"/>
        </xdr:cNvSpPr>
      </xdr:nvSpPr>
      <xdr:spPr bwMode="auto">
        <a:xfrm>
          <a:off x="205073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9887" name="ZoneTexte 2"/>
        <xdr:cNvSpPr txBox="1">
          <a:spLocks noChangeArrowheads="1"/>
        </xdr:cNvSpPr>
      </xdr:nvSpPr>
      <xdr:spPr bwMode="auto">
        <a:xfrm>
          <a:off x="205073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9888" name="ZoneTexte 1"/>
        <xdr:cNvSpPr txBox="1">
          <a:spLocks noChangeArrowheads="1"/>
        </xdr:cNvSpPr>
      </xdr:nvSpPr>
      <xdr:spPr bwMode="auto">
        <a:xfrm>
          <a:off x="205073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9889" name="ZoneTexte 2"/>
        <xdr:cNvSpPr txBox="1">
          <a:spLocks noChangeArrowheads="1"/>
        </xdr:cNvSpPr>
      </xdr:nvSpPr>
      <xdr:spPr bwMode="auto">
        <a:xfrm>
          <a:off x="205073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9890" name="ZoneTexte 1"/>
        <xdr:cNvSpPr txBox="1">
          <a:spLocks noChangeArrowheads="1"/>
        </xdr:cNvSpPr>
      </xdr:nvSpPr>
      <xdr:spPr bwMode="auto">
        <a:xfrm>
          <a:off x="205073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381000</xdr:rowOff>
    </xdr:from>
    <xdr:to>
      <xdr:col>7</xdr:col>
      <xdr:colOff>819150</xdr:colOff>
      <xdr:row>47</xdr:row>
      <xdr:rowOff>95250</xdr:rowOff>
    </xdr:to>
    <xdr:sp macro="" textlink="">
      <xdr:nvSpPr>
        <xdr:cNvPr id="89891" name="ZoneTexte 2"/>
        <xdr:cNvSpPr txBox="1">
          <a:spLocks noChangeArrowheads="1"/>
        </xdr:cNvSpPr>
      </xdr:nvSpPr>
      <xdr:spPr bwMode="auto">
        <a:xfrm>
          <a:off x="205073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9892" name="ZoneTexte 1"/>
        <xdr:cNvSpPr txBox="1">
          <a:spLocks noChangeArrowheads="1"/>
        </xdr:cNvSpPr>
      </xdr:nvSpPr>
      <xdr:spPr bwMode="auto">
        <a:xfrm>
          <a:off x="205073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600075</xdr:colOff>
      <xdr:row>45</xdr:row>
      <xdr:rowOff>390525</xdr:rowOff>
    </xdr:from>
    <xdr:to>
      <xdr:col>7</xdr:col>
      <xdr:colOff>800100</xdr:colOff>
      <xdr:row>47</xdr:row>
      <xdr:rowOff>9525</xdr:rowOff>
    </xdr:to>
    <xdr:sp macro="" textlink="">
      <xdr:nvSpPr>
        <xdr:cNvPr id="89893" name="ZoneTexte 2"/>
        <xdr:cNvSpPr txBox="1">
          <a:spLocks noChangeArrowheads="1"/>
        </xdr:cNvSpPr>
      </xdr:nvSpPr>
      <xdr:spPr bwMode="auto">
        <a:xfrm>
          <a:off x="205073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9894" name="ZoneTexte 1"/>
        <xdr:cNvSpPr txBox="1">
          <a:spLocks noChangeArrowheads="1"/>
        </xdr:cNvSpPr>
      </xdr:nvSpPr>
      <xdr:spPr bwMode="auto">
        <a:xfrm>
          <a:off x="146399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9895" name="ZoneTexte 2"/>
        <xdr:cNvSpPr txBox="1">
          <a:spLocks noChangeArrowheads="1"/>
        </xdr:cNvSpPr>
      </xdr:nvSpPr>
      <xdr:spPr bwMode="auto">
        <a:xfrm>
          <a:off x="146399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9896" name="ZoneTexte 1"/>
        <xdr:cNvSpPr txBox="1">
          <a:spLocks noChangeArrowheads="1"/>
        </xdr:cNvSpPr>
      </xdr:nvSpPr>
      <xdr:spPr bwMode="auto">
        <a:xfrm>
          <a:off x="146399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9897" name="ZoneTexte 2"/>
        <xdr:cNvSpPr txBox="1">
          <a:spLocks noChangeArrowheads="1"/>
        </xdr:cNvSpPr>
      </xdr:nvSpPr>
      <xdr:spPr bwMode="auto">
        <a:xfrm>
          <a:off x="146399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9898" name="ZoneTexte 1"/>
        <xdr:cNvSpPr txBox="1">
          <a:spLocks noChangeArrowheads="1"/>
        </xdr:cNvSpPr>
      </xdr:nvSpPr>
      <xdr:spPr bwMode="auto">
        <a:xfrm>
          <a:off x="146399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381000</xdr:rowOff>
    </xdr:from>
    <xdr:to>
      <xdr:col>5</xdr:col>
      <xdr:colOff>819150</xdr:colOff>
      <xdr:row>47</xdr:row>
      <xdr:rowOff>95250</xdr:rowOff>
    </xdr:to>
    <xdr:sp macro="" textlink="">
      <xdr:nvSpPr>
        <xdr:cNvPr id="89899" name="ZoneTexte 2"/>
        <xdr:cNvSpPr txBox="1">
          <a:spLocks noChangeArrowheads="1"/>
        </xdr:cNvSpPr>
      </xdr:nvSpPr>
      <xdr:spPr bwMode="auto">
        <a:xfrm>
          <a:off x="14639925" y="29498925"/>
          <a:ext cx="219075" cy="1123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9900" name="ZoneTexte 1"/>
        <xdr:cNvSpPr txBox="1">
          <a:spLocks noChangeArrowheads="1"/>
        </xdr:cNvSpPr>
      </xdr:nvSpPr>
      <xdr:spPr bwMode="auto">
        <a:xfrm>
          <a:off x="146399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600075</xdr:colOff>
      <xdr:row>45</xdr:row>
      <xdr:rowOff>390525</xdr:rowOff>
    </xdr:from>
    <xdr:to>
      <xdr:col>5</xdr:col>
      <xdr:colOff>800100</xdr:colOff>
      <xdr:row>47</xdr:row>
      <xdr:rowOff>9525</xdr:rowOff>
    </xdr:to>
    <xdr:sp macro="" textlink="">
      <xdr:nvSpPr>
        <xdr:cNvPr id="89901" name="ZoneTexte 2"/>
        <xdr:cNvSpPr txBox="1">
          <a:spLocks noChangeArrowheads="1"/>
        </xdr:cNvSpPr>
      </xdr:nvSpPr>
      <xdr:spPr bwMode="auto">
        <a:xfrm>
          <a:off x="14639925" y="29508450"/>
          <a:ext cx="2000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oneCellAnchor>
    <xdr:from>
      <xdr:col>7</xdr:col>
      <xdr:colOff>592455</xdr:colOff>
      <xdr:row>85</xdr:row>
      <xdr:rowOff>352425</xdr:rowOff>
    </xdr:from>
    <xdr:ext cx="191028" cy="264560"/>
    <xdr:sp macro="" textlink="">
      <xdr:nvSpPr>
        <xdr:cNvPr id="56" name="ZoneTexte 55"/>
        <xdr:cNvSpPr txBox="1"/>
      </xdr:nvSpPr>
      <xdr:spPr>
        <a:xfrm>
          <a:off x="21067395" y="55871745"/>
          <a:ext cx="1924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7</xdr:col>
      <xdr:colOff>592455</xdr:colOff>
      <xdr:row>85</xdr:row>
      <xdr:rowOff>352425</xdr:rowOff>
    </xdr:from>
    <xdr:ext cx="191028" cy="264560"/>
    <xdr:sp macro="" textlink="">
      <xdr:nvSpPr>
        <xdr:cNvPr id="57" name="ZoneTexte 56"/>
        <xdr:cNvSpPr txBox="1"/>
      </xdr:nvSpPr>
      <xdr:spPr>
        <a:xfrm>
          <a:off x="21067395" y="55871745"/>
          <a:ext cx="1924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2</xdr:col>
      <xdr:colOff>0</xdr:colOff>
      <xdr:row>22</xdr:row>
      <xdr:rowOff>388620</xdr:rowOff>
    </xdr:from>
    <xdr:to>
      <xdr:col>3</xdr:col>
      <xdr:colOff>0</xdr:colOff>
      <xdr:row>24</xdr:row>
      <xdr:rowOff>114</xdr:rowOff>
    </xdr:to>
    <xdr:sp macro="" textlink="">
      <xdr:nvSpPr>
        <xdr:cNvPr id="58" name="ZoneTexte 57"/>
        <xdr:cNvSpPr txBox="1"/>
      </xdr:nvSpPr>
      <xdr:spPr>
        <a:xfrm>
          <a:off x="4572000" y="15079980"/>
          <a:ext cx="3322320" cy="525894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2400" b="0">
              <a:solidFill>
                <a:srgbClr val="00B050"/>
              </a:solidFill>
              <a:latin typeface="Algerian" panose="04020705040A02060702" pitchFamily="82" charset="0"/>
            </a:rPr>
            <a:t>MENU VEGETARIEN</a:t>
          </a:r>
        </a:p>
      </xdr:txBody>
    </xdr:sp>
    <xdr:clientData/>
  </xdr:twoCellAnchor>
  <xdr:twoCellAnchor>
    <xdr:from>
      <xdr:col>4</xdr:col>
      <xdr:colOff>0</xdr:colOff>
      <xdr:row>42</xdr:row>
      <xdr:rowOff>426720</xdr:rowOff>
    </xdr:from>
    <xdr:to>
      <xdr:col>5</xdr:col>
      <xdr:colOff>0</xdr:colOff>
      <xdr:row>44</xdr:row>
      <xdr:rowOff>289560</xdr:rowOff>
    </xdr:to>
    <xdr:sp macro="" textlink="">
      <xdr:nvSpPr>
        <xdr:cNvPr id="59" name="ZoneTexte 58"/>
        <xdr:cNvSpPr txBox="1"/>
      </xdr:nvSpPr>
      <xdr:spPr>
        <a:xfrm>
          <a:off x="11308080" y="28300680"/>
          <a:ext cx="3154680" cy="7620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2000" b="0" i="0" u="none" strike="noStrike" kern="0" cap="none" spc="0" normalizeH="0" baseline="0" noProof="0">
              <a:ln>
                <a:noFill/>
              </a:ln>
              <a:solidFill>
                <a:srgbClr val="00B0F0"/>
              </a:solidFill>
              <a:effectLst/>
              <a:uLnTx/>
              <a:uFillTx/>
              <a:latin typeface="Algerian" panose="04020705040A02060702" pitchFamily="82" charset="0"/>
              <a:ea typeface="+mn-ea"/>
              <a:cs typeface="+mn-cs"/>
            </a:rPr>
            <a:t>REPAS A THEME ORIENTALE</a:t>
          </a:r>
        </a:p>
      </xdr:txBody>
    </xdr:sp>
    <xdr:clientData/>
  </xdr:twoCellAnchor>
  <xdr:oneCellAnchor>
    <xdr:from>
      <xdr:col>7</xdr:col>
      <xdr:colOff>592455</xdr:colOff>
      <xdr:row>85</xdr:row>
      <xdr:rowOff>352425</xdr:rowOff>
    </xdr:from>
    <xdr:ext cx="191028" cy="264560"/>
    <xdr:sp macro="" textlink="">
      <xdr:nvSpPr>
        <xdr:cNvPr id="60" name="ZoneTexte 59"/>
        <xdr:cNvSpPr txBox="1"/>
      </xdr:nvSpPr>
      <xdr:spPr>
        <a:xfrm>
          <a:off x="21067395" y="55285005"/>
          <a:ext cx="1924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7</xdr:col>
      <xdr:colOff>592455</xdr:colOff>
      <xdr:row>85</xdr:row>
      <xdr:rowOff>352425</xdr:rowOff>
    </xdr:from>
    <xdr:ext cx="191028" cy="264560"/>
    <xdr:sp macro="" textlink="">
      <xdr:nvSpPr>
        <xdr:cNvPr id="61" name="ZoneTexte 60"/>
        <xdr:cNvSpPr txBox="1"/>
      </xdr:nvSpPr>
      <xdr:spPr>
        <a:xfrm>
          <a:off x="21067395" y="55285005"/>
          <a:ext cx="1924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45720</xdr:colOff>
      <xdr:row>85</xdr:row>
      <xdr:rowOff>213360</xdr:rowOff>
    </xdr:from>
    <xdr:ext cx="3058996" cy="6202679"/>
    <xdr:sp macro="" textlink="">
      <xdr:nvSpPr>
        <xdr:cNvPr id="2" name="ZoneTexte 1"/>
        <xdr:cNvSpPr txBox="1"/>
      </xdr:nvSpPr>
      <xdr:spPr>
        <a:xfrm>
          <a:off x="11353800" y="55976520"/>
          <a:ext cx="3078480" cy="6202679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4800">
              <a:solidFill>
                <a:srgbClr val="FFFF00"/>
              </a:solidFill>
              <a:latin typeface="Algerian" panose="04020705040A02060702" pitchFamily="82" charset="0"/>
            </a:rPr>
            <a:t>REPAS </a:t>
          </a:r>
        </a:p>
        <a:p>
          <a:pPr algn="ctr"/>
          <a:r>
            <a:rPr lang="fr-FR" sz="4800">
              <a:solidFill>
                <a:srgbClr val="FFFF00"/>
              </a:solidFill>
              <a:latin typeface="Algerian" panose="04020705040A02060702" pitchFamily="82" charset="0"/>
            </a:rPr>
            <a:t>de</a:t>
          </a:r>
        </a:p>
        <a:p>
          <a:pPr algn="ctr"/>
          <a:r>
            <a:rPr lang="fr-FR" sz="4800">
              <a:solidFill>
                <a:srgbClr val="FFFF00"/>
              </a:solidFill>
              <a:latin typeface="Algerian" panose="04020705040A02060702" pitchFamily="82" charset="0"/>
            </a:rPr>
            <a:t> NOEL</a:t>
          </a:r>
        </a:p>
      </xdr:txBody>
    </xdr:sp>
    <xdr:clientData/>
  </xdr:oneCellAnchor>
  <xdr:twoCellAnchor>
    <xdr:from>
      <xdr:col>4</xdr:col>
      <xdr:colOff>15240</xdr:colOff>
      <xdr:row>62</xdr:row>
      <xdr:rowOff>563880</xdr:rowOff>
    </xdr:from>
    <xdr:to>
      <xdr:col>5</xdr:col>
      <xdr:colOff>0</xdr:colOff>
      <xdr:row>64</xdr:row>
      <xdr:rowOff>106680</xdr:rowOff>
    </xdr:to>
    <xdr:sp macro="" textlink="">
      <xdr:nvSpPr>
        <xdr:cNvPr id="3" name="ZoneTexte 2"/>
        <xdr:cNvSpPr txBox="1"/>
      </xdr:nvSpPr>
      <xdr:spPr>
        <a:xfrm>
          <a:off x="11323320" y="41788080"/>
          <a:ext cx="3139440" cy="44196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2400" b="0">
              <a:solidFill>
                <a:srgbClr val="00B05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MENU VEGETARIEN</a:t>
          </a:r>
          <a:endParaRPr lang="fr-FR" sz="2400">
            <a:solidFill>
              <a:srgbClr val="00B050"/>
            </a:solidFill>
            <a:effectLst/>
            <a:latin typeface="Algerian" panose="04020705040A02060702" pitchFamily="82" charset="0"/>
          </a:endParaRPr>
        </a:p>
        <a:p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342900</xdr:rowOff>
    </xdr:from>
    <xdr:to>
      <xdr:col>1</xdr:col>
      <xdr:colOff>457200</xdr:colOff>
      <xdr:row>8</xdr:row>
      <xdr:rowOff>104775</xdr:rowOff>
    </xdr:to>
    <xdr:pic>
      <xdr:nvPicPr>
        <xdr:cNvPr id="874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42900"/>
          <a:ext cx="2162175" cy="2076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676275</xdr:colOff>
      <xdr:row>53</xdr:row>
      <xdr:rowOff>38100</xdr:rowOff>
    </xdr:from>
    <xdr:to>
      <xdr:col>1</xdr:col>
      <xdr:colOff>1066800</xdr:colOff>
      <xdr:row>58</xdr:row>
      <xdr:rowOff>381000</xdr:rowOff>
    </xdr:to>
    <xdr:pic>
      <xdr:nvPicPr>
        <xdr:cNvPr id="87438" name="Image 1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493" t="8755" r="5971" b="9911"/>
        <a:stretch>
          <a:fillRect/>
        </a:stretch>
      </xdr:blipFill>
      <xdr:spPr bwMode="auto">
        <a:xfrm rot="259266">
          <a:off x="676275" y="26403300"/>
          <a:ext cx="20955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419100</xdr:colOff>
      <xdr:row>0</xdr:row>
      <xdr:rowOff>0</xdr:rowOff>
    </xdr:from>
    <xdr:to>
      <xdr:col>10</xdr:col>
      <xdr:colOff>895350</xdr:colOff>
      <xdr:row>6</xdr:row>
      <xdr:rowOff>381000</xdr:rowOff>
    </xdr:to>
    <xdr:pic>
      <xdr:nvPicPr>
        <xdr:cNvPr id="87439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916400" y="0"/>
          <a:ext cx="218122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361950</xdr:colOff>
      <xdr:row>26</xdr:row>
      <xdr:rowOff>276225</xdr:rowOff>
    </xdr:from>
    <xdr:to>
      <xdr:col>10</xdr:col>
      <xdr:colOff>1171575</xdr:colOff>
      <xdr:row>33</xdr:row>
      <xdr:rowOff>247650</xdr:rowOff>
    </xdr:to>
    <xdr:pic>
      <xdr:nvPicPr>
        <xdr:cNvPr id="87440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859250" y="13201650"/>
          <a:ext cx="25146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26</xdr:row>
      <xdr:rowOff>95250</xdr:rowOff>
    </xdr:from>
    <xdr:to>
      <xdr:col>1</xdr:col>
      <xdr:colOff>1362075</xdr:colOff>
      <xdr:row>33</xdr:row>
      <xdr:rowOff>180975</xdr:rowOff>
    </xdr:to>
    <xdr:pic>
      <xdr:nvPicPr>
        <xdr:cNvPr id="87441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0" y="13020675"/>
          <a:ext cx="25908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571500</xdr:colOff>
      <xdr:row>52</xdr:row>
      <xdr:rowOff>114300</xdr:rowOff>
    </xdr:from>
    <xdr:to>
      <xdr:col>10</xdr:col>
      <xdr:colOff>1524000</xdr:colOff>
      <xdr:row>59</xdr:row>
      <xdr:rowOff>190500</xdr:rowOff>
    </xdr:to>
    <xdr:pic>
      <xdr:nvPicPr>
        <xdr:cNvPr id="87442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068800" y="26127075"/>
          <a:ext cx="265747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1247775</xdr:colOff>
      <xdr:row>1</xdr:row>
      <xdr:rowOff>0</xdr:rowOff>
    </xdr:from>
    <xdr:to>
      <xdr:col>7</xdr:col>
      <xdr:colOff>1533525</xdr:colOff>
      <xdr:row>6</xdr:row>
      <xdr:rowOff>104775</xdr:rowOff>
    </xdr:to>
    <xdr:pic>
      <xdr:nvPicPr>
        <xdr:cNvPr id="87443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63575" y="352425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914400</xdr:colOff>
      <xdr:row>1</xdr:row>
      <xdr:rowOff>66675</xdr:rowOff>
    </xdr:from>
    <xdr:to>
      <xdr:col>16</xdr:col>
      <xdr:colOff>1343025</xdr:colOff>
      <xdr:row>6</xdr:row>
      <xdr:rowOff>171450</xdr:rowOff>
    </xdr:to>
    <xdr:pic>
      <xdr:nvPicPr>
        <xdr:cNvPr id="87444" name="Imag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432250" y="419100"/>
          <a:ext cx="24765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1228725</xdr:colOff>
      <xdr:row>27</xdr:row>
      <xdr:rowOff>38100</xdr:rowOff>
    </xdr:from>
    <xdr:to>
      <xdr:col>7</xdr:col>
      <xdr:colOff>1514475</xdr:colOff>
      <xdr:row>32</xdr:row>
      <xdr:rowOff>142875</xdr:rowOff>
    </xdr:to>
    <xdr:pic>
      <xdr:nvPicPr>
        <xdr:cNvPr id="87445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44525" y="13315950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971550</xdr:colOff>
      <xdr:row>27</xdr:row>
      <xdr:rowOff>142875</xdr:rowOff>
    </xdr:from>
    <xdr:to>
      <xdr:col>16</xdr:col>
      <xdr:colOff>1390650</xdr:colOff>
      <xdr:row>32</xdr:row>
      <xdr:rowOff>238125</xdr:rowOff>
    </xdr:to>
    <xdr:pic>
      <xdr:nvPicPr>
        <xdr:cNvPr id="87446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489400" y="13420725"/>
          <a:ext cx="2466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1162050</xdr:colOff>
      <xdr:row>53</xdr:row>
      <xdr:rowOff>152400</xdr:rowOff>
    </xdr:from>
    <xdr:to>
      <xdr:col>7</xdr:col>
      <xdr:colOff>1447800</xdr:colOff>
      <xdr:row>58</xdr:row>
      <xdr:rowOff>257175</xdr:rowOff>
    </xdr:to>
    <xdr:pic>
      <xdr:nvPicPr>
        <xdr:cNvPr id="87447" name="Imag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277850" y="26517600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800100</xdr:colOff>
      <xdr:row>53</xdr:row>
      <xdr:rowOff>152400</xdr:rowOff>
    </xdr:from>
    <xdr:to>
      <xdr:col>16</xdr:col>
      <xdr:colOff>1219200</xdr:colOff>
      <xdr:row>58</xdr:row>
      <xdr:rowOff>257175</xdr:rowOff>
    </xdr:to>
    <xdr:pic>
      <xdr:nvPicPr>
        <xdr:cNvPr id="87448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17950" y="26517600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3175</xdr:colOff>
      <xdr:row>61</xdr:row>
      <xdr:rowOff>34925</xdr:rowOff>
    </xdr:from>
    <xdr:ext cx="2082800" cy="3878428"/>
    <xdr:sp macro="" textlink="">
      <xdr:nvSpPr>
        <xdr:cNvPr id="2" name="ZoneTexte 1"/>
        <xdr:cNvSpPr txBox="1"/>
      </xdr:nvSpPr>
      <xdr:spPr>
        <a:xfrm>
          <a:off x="8089900" y="28841700"/>
          <a:ext cx="2082800" cy="3886200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REPAS </a:t>
          </a:r>
          <a:endParaRPr lang="fr-FR" sz="360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de</a:t>
          </a:r>
          <a:endParaRPr lang="fr-FR" sz="360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 NOEL</a:t>
          </a:r>
          <a:endParaRPr lang="fr-FR" sz="360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endParaRPr lang="fr-FR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1038225</xdr:colOff>
      <xdr:row>0</xdr:row>
      <xdr:rowOff>152400</xdr:rowOff>
    </xdr:from>
    <xdr:to>
      <xdr:col>1</xdr:col>
      <xdr:colOff>1495425</xdr:colOff>
      <xdr:row>7</xdr:row>
      <xdr:rowOff>257175</xdr:rowOff>
    </xdr:to>
    <xdr:pic>
      <xdr:nvPicPr>
        <xdr:cNvPr id="814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152400"/>
          <a:ext cx="2247900" cy="2066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676275</xdr:colOff>
      <xdr:row>43</xdr:row>
      <xdr:rowOff>38100</xdr:rowOff>
    </xdr:from>
    <xdr:to>
      <xdr:col>1</xdr:col>
      <xdr:colOff>981075</xdr:colOff>
      <xdr:row>48</xdr:row>
      <xdr:rowOff>381000</xdr:rowOff>
    </xdr:to>
    <xdr:pic>
      <xdr:nvPicPr>
        <xdr:cNvPr id="81453" name="Image 1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493" t="8755" r="5971" b="9911"/>
        <a:stretch>
          <a:fillRect/>
        </a:stretch>
      </xdr:blipFill>
      <xdr:spPr bwMode="auto">
        <a:xfrm rot="259266">
          <a:off x="676275" y="23622000"/>
          <a:ext cx="20955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457200</xdr:colOff>
      <xdr:row>0</xdr:row>
      <xdr:rowOff>238125</xdr:rowOff>
    </xdr:from>
    <xdr:to>
      <xdr:col>8</xdr:col>
      <xdr:colOff>676275</xdr:colOff>
      <xdr:row>7</xdr:row>
      <xdr:rowOff>219075</xdr:rowOff>
    </xdr:to>
    <xdr:pic>
      <xdr:nvPicPr>
        <xdr:cNvPr id="81454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440275" y="238125"/>
          <a:ext cx="21812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21</xdr:row>
      <xdr:rowOff>276225</xdr:rowOff>
    </xdr:from>
    <xdr:to>
      <xdr:col>8</xdr:col>
      <xdr:colOff>914400</xdr:colOff>
      <xdr:row>28</xdr:row>
      <xdr:rowOff>247650</xdr:rowOff>
    </xdr:to>
    <xdr:pic>
      <xdr:nvPicPr>
        <xdr:cNvPr id="81455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345025" y="11591925"/>
          <a:ext cx="25146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21</xdr:row>
      <xdr:rowOff>95250</xdr:rowOff>
    </xdr:from>
    <xdr:to>
      <xdr:col>1</xdr:col>
      <xdr:colOff>1276350</xdr:colOff>
      <xdr:row>28</xdr:row>
      <xdr:rowOff>180975</xdr:rowOff>
    </xdr:to>
    <xdr:pic>
      <xdr:nvPicPr>
        <xdr:cNvPr id="81456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0" y="11410950"/>
          <a:ext cx="25908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42</xdr:row>
      <xdr:rowOff>114300</xdr:rowOff>
    </xdr:from>
    <xdr:to>
      <xdr:col>8</xdr:col>
      <xdr:colOff>1266825</xdr:colOff>
      <xdr:row>49</xdr:row>
      <xdr:rowOff>190500</xdr:rowOff>
    </xdr:to>
    <xdr:pic>
      <xdr:nvPicPr>
        <xdr:cNvPr id="81457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554575" y="23345775"/>
          <a:ext cx="265747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30480</xdr:colOff>
      <xdr:row>51</xdr:row>
      <xdr:rowOff>0</xdr:rowOff>
    </xdr:from>
    <xdr:ext cx="3058996" cy="8223889"/>
    <xdr:sp macro="" textlink="">
      <xdr:nvSpPr>
        <xdr:cNvPr id="2" name="ZoneTexte 1"/>
        <xdr:cNvSpPr txBox="1"/>
      </xdr:nvSpPr>
      <xdr:spPr>
        <a:xfrm>
          <a:off x="11247120" y="26334720"/>
          <a:ext cx="3078480" cy="8214360"/>
        </a:xfrm>
        <a:prstGeom prst="rect">
          <a:avLst/>
        </a:prstGeom>
        <a:solidFill>
          <a:srgbClr val="92D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REPAS </a:t>
          </a:r>
          <a:endParaRPr lang="fr-FR" sz="360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de</a:t>
          </a:r>
          <a:endParaRPr lang="fr-FR" sz="360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 NOEL</a:t>
          </a:r>
          <a:endParaRPr lang="fr-FR" sz="360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endParaRPr lang="fr-FR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342900</xdr:rowOff>
    </xdr:from>
    <xdr:to>
      <xdr:col>1</xdr:col>
      <xdr:colOff>457200</xdr:colOff>
      <xdr:row>8</xdr:row>
      <xdr:rowOff>104775</xdr:rowOff>
    </xdr:to>
    <xdr:pic>
      <xdr:nvPicPr>
        <xdr:cNvPr id="902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42900"/>
          <a:ext cx="2162175" cy="2076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676275</xdr:colOff>
      <xdr:row>37</xdr:row>
      <xdr:rowOff>38100</xdr:rowOff>
    </xdr:from>
    <xdr:to>
      <xdr:col>1</xdr:col>
      <xdr:colOff>1066800</xdr:colOff>
      <xdr:row>42</xdr:row>
      <xdr:rowOff>381000</xdr:rowOff>
    </xdr:to>
    <xdr:pic>
      <xdr:nvPicPr>
        <xdr:cNvPr id="90244" name="Image 1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493" t="8755" r="5971" b="9911"/>
        <a:stretch>
          <a:fillRect/>
        </a:stretch>
      </xdr:blipFill>
      <xdr:spPr bwMode="auto">
        <a:xfrm rot="259266">
          <a:off x="676275" y="16030575"/>
          <a:ext cx="20955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457200</xdr:colOff>
      <xdr:row>0</xdr:row>
      <xdr:rowOff>238125</xdr:rowOff>
    </xdr:from>
    <xdr:to>
      <xdr:col>10</xdr:col>
      <xdr:colOff>933450</xdr:colOff>
      <xdr:row>7</xdr:row>
      <xdr:rowOff>219075</xdr:rowOff>
    </xdr:to>
    <xdr:pic>
      <xdr:nvPicPr>
        <xdr:cNvPr id="90245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821150" y="238125"/>
          <a:ext cx="21812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361950</xdr:colOff>
      <xdr:row>18</xdr:row>
      <xdr:rowOff>276225</xdr:rowOff>
    </xdr:from>
    <xdr:to>
      <xdr:col>10</xdr:col>
      <xdr:colOff>1171575</xdr:colOff>
      <xdr:row>25</xdr:row>
      <xdr:rowOff>247650</xdr:rowOff>
    </xdr:to>
    <xdr:pic>
      <xdr:nvPicPr>
        <xdr:cNvPr id="90246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25900" y="7953375"/>
          <a:ext cx="25146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18</xdr:row>
      <xdr:rowOff>95250</xdr:rowOff>
    </xdr:from>
    <xdr:to>
      <xdr:col>1</xdr:col>
      <xdr:colOff>1362075</xdr:colOff>
      <xdr:row>25</xdr:row>
      <xdr:rowOff>180975</xdr:rowOff>
    </xdr:to>
    <xdr:pic>
      <xdr:nvPicPr>
        <xdr:cNvPr id="90247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0" y="7772400"/>
          <a:ext cx="25908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571500</xdr:colOff>
      <xdr:row>36</xdr:row>
      <xdr:rowOff>114300</xdr:rowOff>
    </xdr:from>
    <xdr:to>
      <xdr:col>10</xdr:col>
      <xdr:colOff>1524000</xdr:colOff>
      <xdr:row>43</xdr:row>
      <xdr:rowOff>190500</xdr:rowOff>
    </xdr:to>
    <xdr:pic>
      <xdr:nvPicPr>
        <xdr:cNvPr id="90248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35450" y="15754350"/>
          <a:ext cx="265747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1247775</xdr:colOff>
      <xdr:row>1</xdr:row>
      <xdr:rowOff>0</xdr:rowOff>
    </xdr:from>
    <xdr:to>
      <xdr:col>7</xdr:col>
      <xdr:colOff>1533525</xdr:colOff>
      <xdr:row>6</xdr:row>
      <xdr:rowOff>104775</xdr:rowOff>
    </xdr:to>
    <xdr:pic>
      <xdr:nvPicPr>
        <xdr:cNvPr id="90249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63575" y="352425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914400</xdr:colOff>
      <xdr:row>1</xdr:row>
      <xdr:rowOff>66675</xdr:rowOff>
    </xdr:from>
    <xdr:to>
      <xdr:col>16</xdr:col>
      <xdr:colOff>1343025</xdr:colOff>
      <xdr:row>6</xdr:row>
      <xdr:rowOff>171450</xdr:rowOff>
    </xdr:to>
    <xdr:pic>
      <xdr:nvPicPr>
        <xdr:cNvPr id="90250" name="Imag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298900" y="419100"/>
          <a:ext cx="24765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1228725</xdr:colOff>
      <xdr:row>19</xdr:row>
      <xdr:rowOff>38100</xdr:rowOff>
    </xdr:from>
    <xdr:to>
      <xdr:col>7</xdr:col>
      <xdr:colOff>1514475</xdr:colOff>
      <xdr:row>24</xdr:row>
      <xdr:rowOff>142875</xdr:rowOff>
    </xdr:to>
    <xdr:pic>
      <xdr:nvPicPr>
        <xdr:cNvPr id="90251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44525" y="8067675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971550</xdr:colOff>
      <xdr:row>19</xdr:row>
      <xdr:rowOff>142875</xdr:rowOff>
    </xdr:from>
    <xdr:to>
      <xdr:col>16</xdr:col>
      <xdr:colOff>1390650</xdr:colOff>
      <xdr:row>24</xdr:row>
      <xdr:rowOff>238125</xdr:rowOff>
    </xdr:to>
    <xdr:pic>
      <xdr:nvPicPr>
        <xdr:cNvPr id="90252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356050" y="8172450"/>
          <a:ext cx="2466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1190625</xdr:colOff>
      <xdr:row>37</xdr:row>
      <xdr:rowOff>114300</xdr:rowOff>
    </xdr:from>
    <xdr:to>
      <xdr:col>7</xdr:col>
      <xdr:colOff>1476375</xdr:colOff>
      <xdr:row>42</xdr:row>
      <xdr:rowOff>219075</xdr:rowOff>
    </xdr:to>
    <xdr:pic>
      <xdr:nvPicPr>
        <xdr:cNvPr id="90253" name="Imag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06425" y="16106775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800100</xdr:colOff>
      <xdr:row>37</xdr:row>
      <xdr:rowOff>152400</xdr:rowOff>
    </xdr:from>
    <xdr:to>
      <xdr:col>16</xdr:col>
      <xdr:colOff>1219200</xdr:colOff>
      <xdr:row>42</xdr:row>
      <xdr:rowOff>257175</xdr:rowOff>
    </xdr:to>
    <xdr:pic>
      <xdr:nvPicPr>
        <xdr:cNvPr id="90254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184600" y="16144875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2034886</xdr:colOff>
      <xdr:row>45</xdr:row>
      <xdr:rowOff>0</xdr:rowOff>
    </xdr:from>
    <xdr:to>
      <xdr:col>5</xdr:col>
      <xdr:colOff>13849</xdr:colOff>
      <xdr:row>49</xdr:row>
      <xdr:rowOff>480553</xdr:rowOff>
    </xdr:to>
    <xdr:sp macro="" textlink="">
      <xdr:nvSpPr>
        <xdr:cNvPr id="2" name="ZoneTexte 1"/>
        <xdr:cNvSpPr txBox="1"/>
      </xdr:nvSpPr>
      <xdr:spPr>
        <a:xfrm>
          <a:off x="8063345" y="18786764"/>
          <a:ext cx="2133599" cy="3754581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REPAS </a:t>
          </a:r>
          <a:endParaRPr lang="fr-FR" sz="360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de</a:t>
          </a:r>
          <a:endParaRPr lang="fr-FR" sz="360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 NOEL</a:t>
          </a:r>
          <a:endParaRPr lang="fr-FR" sz="360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342900</xdr:rowOff>
    </xdr:from>
    <xdr:to>
      <xdr:col>1</xdr:col>
      <xdr:colOff>457200</xdr:colOff>
      <xdr:row>8</xdr:row>
      <xdr:rowOff>104775</xdr:rowOff>
    </xdr:to>
    <xdr:pic>
      <xdr:nvPicPr>
        <xdr:cNvPr id="864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42900"/>
          <a:ext cx="2162175" cy="2076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0</xdr:col>
      <xdr:colOff>676275</xdr:colOff>
      <xdr:row>37</xdr:row>
      <xdr:rowOff>38100</xdr:rowOff>
    </xdr:from>
    <xdr:to>
      <xdr:col>1</xdr:col>
      <xdr:colOff>1066800</xdr:colOff>
      <xdr:row>42</xdr:row>
      <xdr:rowOff>381000</xdr:rowOff>
    </xdr:to>
    <xdr:pic>
      <xdr:nvPicPr>
        <xdr:cNvPr id="86423" name="Image 1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493" t="8755" r="5971" b="9911"/>
        <a:stretch>
          <a:fillRect/>
        </a:stretch>
      </xdr:blipFill>
      <xdr:spPr bwMode="auto">
        <a:xfrm rot="259266">
          <a:off x="676275" y="15878175"/>
          <a:ext cx="20955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457200</xdr:colOff>
      <xdr:row>0</xdr:row>
      <xdr:rowOff>238125</xdr:rowOff>
    </xdr:from>
    <xdr:to>
      <xdr:col>10</xdr:col>
      <xdr:colOff>933450</xdr:colOff>
      <xdr:row>7</xdr:row>
      <xdr:rowOff>219075</xdr:rowOff>
    </xdr:to>
    <xdr:pic>
      <xdr:nvPicPr>
        <xdr:cNvPr id="86424" name="Image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621125" y="238125"/>
          <a:ext cx="21812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361950</xdr:colOff>
      <xdr:row>18</xdr:row>
      <xdr:rowOff>276225</xdr:rowOff>
    </xdr:from>
    <xdr:to>
      <xdr:col>10</xdr:col>
      <xdr:colOff>1171575</xdr:colOff>
      <xdr:row>25</xdr:row>
      <xdr:rowOff>247650</xdr:rowOff>
    </xdr:to>
    <xdr:pic>
      <xdr:nvPicPr>
        <xdr:cNvPr id="86425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525875" y="7877175"/>
          <a:ext cx="25146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18</xdr:row>
      <xdr:rowOff>95250</xdr:rowOff>
    </xdr:from>
    <xdr:to>
      <xdr:col>1</xdr:col>
      <xdr:colOff>1362075</xdr:colOff>
      <xdr:row>25</xdr:row>
      <xdr:rowOff>180975</xdr:rowOff>
    </xdr:to>
    <xdr:pic>
      <xdr:nvPicPr>
        <xdr:cNvPr id="86426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0" y="7696200"/>
          <a:ext cx="25908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571500</xdr:colOff>
      <xdr:row>36</xdr:row>
      <xdr:rowOff>114300</xdr:rowOff>
    </xdr:from>
    <xdr:to>
      <xdr:col>10</xdr:col>
      <xdr:colOff>1524000</xdr:colOff>
      <xdr:row>43</xdr:row>
      <xdr:rowOff>190500</xdr:rowOff>
    </xdr:to>
    <xdr:pic>
      <xdr:nvPicPr>
        <xdr:cNvPr id="86427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35425" y="15601950"/>
          <a:ext cx="265747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1247775</xdr:colOff>
      <xdr:row>1</xdr:row>
      <xdr:rowOff>0</xdr:rowOff>
    </xdr:from>
    <xdr:to>
      <xdr:col>7</xdr:col>
      <xdr:colOff>1533525</xdr:colOff>
      <xdr:row>6</xdr:row>
      <xdr:rowOff>104775</xdr:rowOff>
    </xdr:to>
    <xdr:pic>
      <xdr:nvPicPr>
        <xdr:cNvPr id="86428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63575" y="352425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914400</xdr:colOff>
      <xdr:row>1</xdr:row>
      <xdr:rowOff>66675</xdr:rowOff>
    </xdr:from>
    <xdr:to>
      <xdr:col>16</xdr:col>
      <xdr:colOff>1343025</xdr:colOff>
      <xdr:row>6</xdr:row>
      <xdr:rowOff>171450</xdr:rowOff>
    </xdr:to>
    <xdr:pic>
      <xdr:nvPicPr>
        <xdr:cNvPr id="86429" name="Imag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098875" y="419100"/>
          <a:ext cx="24765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1228725</xdr:colOff>
      <xdr:row>19</xdr:row>
      <xdr:rowOff>38100</xdr:rowOff>
    </xdr:from>
    <xdr:to>
      <xdr:col>7</xdr:col>
      <xdr:colOff>1514475</xdr:colOff>
      <xdr:row>24</xdr:row>
      <xdr:rowOff>142875</xdr:rowOff>
    </xdr:to>
    <xdr:pic>
      <xdr:nvPicPr>
        <xdr:cNvPr id="86430" name="Image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44525" y="7991475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971550</xdr:colOff>
      <xdr:row>19</xdr:row>
      <xdr:rowOff>142875</xdr:rowOff>
    </xdr:from>
    <xdr:to>
      <xdr:col>16</xdr:col>
      <xdr:colOff>1390650</xdr:colOff>
      <xdr:row>24</xdr:row>
      <xdr:rowOff>238125</xdr:rowOff>
    </xdr:to>
    <xdr:pic>
      <xdr:nvPicPr>
        <xdr:cNvPr id="86431" name="Imag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156025" y="8096250"/>
          <a:ext cx="24669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1162050</xdr:colOff>
      <xdr:row>37</xdr:row>
      <xdr:rowOff>152400</xdr:rowOff>
    </xdr:from>
    <xdr:to>
      <xdr:col>7</xdr:col>
      <xdr:colOff>1447800</xdr:colOff>
      <xdr:row>42</xdr:row>
      <xdr:rowOff>257175</xdr:rowOff>
    </xdr:to>
    <xdr:pic>
      <xdr:nvPicPr>
        <xdr:cNvPr id="86432" name="Image 1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277850" y="15992475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800100</xdr:colOff>
      <xdr:row>37</xdr:row>
      <xdr:rowOff>152400</xdr:rowOff>
    </xdr:from>
    <xdr:to>
      <xdr:col>16</xdr:col>
      <xdr:colOff>1219200</xdr:colOff>
      <xdr:row>42</xdr:row>
      <xdr:rowOff>257175</xdr:rowOff>
    </xdr:to>
    <xdr:pic>
      <xdr:nvPicPr>
        <xdr:cNvPr id="86433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984575" y="15992475"/>
          <a:ext cx="2466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45</xdr:row>
      <xdr:rowOff>1</xdr:rowOff>
    </xdr:from>
    <xdr:to>
      <xdr:col>6</xdr:col>
      <xdr:colOff>0</xdr:colOff>
      <xdr:row>49</xdr:row>
      <xdr:rowOff>789710</xdr:rowOff>
    </xdr:to>
    <xdr:sp macro="" textlink="">
      <xdr:nvSpPr>
        <xdr:cNvPr id="2" name="ZoneTexte 1"/>
        <xdr:cNvSpPr txBox="1"/>
      </xdr:nvSpPr>
      <xdr:spPr>
        <a:xfrm>
          <a:off x="10183091" y="18426546"/>
          <a:ext cx="2286000" cy="4003964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REPAS </a:t>
          </a:r>
          <a:endParaRPr lang="fr-FR" sz="3600" b="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de</a:t>
          </a:r>
          <a:endParaRPr lang="fr-FR" sz="3600" b="0">
            <a:solidFill>
              <a:srgbClr val="FFFF00"/>
            </a:solidFill>
            <a:effectLst/>
            <a:latin typeface="Algerian" panose="04020705040A02060702" pitchFamily="82" charset="0"/>
          </a:endParaRPr>
        </a:p>
        <a:p>
          <a:pPr algn="ctr"/>
          <a:r>
            <a:rPr lang="fr-FR" sz="3600" b="0">
              <a:solidFill>
                <a:srgbClr val="FFFF00"/>
              </a:solidFill>
              <a:effectLst/>
              <a:latin typeface="Algerian" panose="04020705040A02060702" pitchFamily="82" charset="0"/>
              <a:ea typeface="+mn-ea"/>
              <a:cs typeface="+mn-cs"/>
            </a:rPr>
            <a:t> NOEL</a:t>
          </a:r>
          <a:endParaRPr lang="fr-FR" sz="3600" b="0">
            <a:solidFill>
              <a:srgbClr val="FFFF00"/>
            </a:solidFill>
            <a:latin typeface="Algerian" panose="04020705040A02060702" pitchFamily="82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tilisateur\AppData\Local\Microsoft\Windows\Temporary%20Internet%20Files\Content.Outlook\91073SDV\Du%2008%20AU%2014%20Octobre%202018%20ESNAND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US"/>
      <sheetName val="température"/>
      <sheetName val="Feuil3"/>
      <sheetName val="Rapport sur la compatibilité"/>
    </sheetNames>
    <sheetDataSet>
      <sheetData sheetId="0">
        <row r="20">
          <cell r="B20" t="str">
            <v>CAFE OU INFUSION</v>
          </cell>
          <cell r="C20" t="str">
            <v>CAFE OU INFUSION</v>
          </cell>
          <cell r="D20" t="str">
            <v>CAFE OU INFUSION</v>
          </cell>
          <cell r="E20" t="str">
            <v>CAFE OU INFUSION</v>
          </cell>
          <cell r="F20" t="str">
            <v>CAFE OU INFUSION</v>
          </cell>
          <cell r="G20" t="str">
            <v>CAFE OU INFUSION</v>
          </cell>
          <cell r="H20" t="str">
            <v>CAFE OU INFUSION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22"/>
  <sheetViews>
    <sheetView showZeros="0" view="pageBreakPreview" topLeftCell="A153" zoomScale="50" zoomScaleSheetLayoutView="50" workbookViewId="0">
      <selection activeCell="E65" sqref="E65:E66"/>
    </sheetView>
  </sheetViews>
  <sheetFormatPr baseColWidth="10" defaultRowHeight="27"/>
  <cols>
    <col min="1" max="1" width="20.7109375" style="75" customWidth="1"/>
    <col min="2" max="2" width="48" style="75" customWidth="1"/>
    <col min="3" max="3" width="46" style="75" customWidth="1"/>
    <col min="4" max="4" width="49.7109375" style="75" customWidth="1"/>
    <col min="5" max="5" width="45.85546875" style="75" customWidth="1"/>
    <col min="6" max="6" width="45.28515625" style="75" customWidth="1"/>
    <col min="7" max="7" width="42.7109375" style="75" customWidth="1"/>
    <col min="8" max="8" width="48.28515625" style="75" customWidth="1"/>
    <col min="9" max="9" width="11.42578125" style="75"/>
    <col min="10" max="10" width="20.7109375" style="75" hidden="1" customWidth="1"/>
    <col min="11" max="14" width="0" style="75" hidden="1" customWidth="1"/>
    <col min="15" max="16384" width="11.42578125" style="75"/>
  </cols>
  <sheetData>
    <row r="1" spans="1:19" ht="95.25" customHeight="1">
      <c r="A1" s="273" t="s">
        <v>315</v>
      </c>
      <c r="B1" s="274"/>
      <c r="C1" s="274"/>
      <c r="D1" s="274"/>
      <c r="E1" s="274"/>
      <c r="F1" s="274"/>
      <c r="G1" s="274"/>
      <c r="H1" s="274"/>
    </row>
    <row r="2" spans="1:19" s="78" customFormat="1" ht="23.25" customHeight="1">
      <c r="A2" s="76" t="s">
        <v>7</v>
      </c>
      <c r="B2" s="173" t="s">
        <v>0</v>
      </c>
      <c r="C2" s="77" t="s">
        <v>1</v>
      </c>
      <c r="D2" s="77" t="s">
        <v>2</v>
      </c>
      <c r="E2" s="77" t="s">
        <v>3</v>
      </c>
      <c r="F2" s="77" t="s">
        <v>4</v>
      </c>
      <c r="G2" s="77" t="s">
        <v>5</v>
      </c>
      <c r="H2" s="77" t="s">
        <v>6</v>
      </c>
    </row>
    <row r="3" spans="1:19" ht="54.75" customHeight="1">
      <c r="A3" s="76">
        <v>1</v>
      </c>
      <c r="B3" s="174"/>
      <c r="C3" s="79"/>
      <c r="D3" s="79"/>
      <c r="E3" s="79"/>
      <c r="F3" s="79"/>
      <c r="G3" s="79"/>
      <c r="H3" s="79"/>
    </row>
    <row r="4" spans="1:19" ht="18" customHeight="1">
      <c r="A4" s="267"/>
      <c r="B4" s="267"/>
      <c r="C4" s="267"/>
      <c r="D4" s="267"/>
      <c r="E4" s="267"/>
      <c r="F4" s="267"/>
      <c r="G4" s="267"/>
      <c r="H4" s="267"/>
    </row>
    <row r="5" spans="1:19" ht="32.450000000000003" customHeight="1">
      <c r="A5" s="270" t="s">
        <v>21</v>
      </c>
      <c r="B5" s="200" t="s">
        <v>325</v>
      </c>
      <c r="C5" s="256" t="s">
        <v>299</v>
      </c>
      <c r="D5" s="258" t="s">
        <v>93</v>
      </c>
      <c r="E5" s="260" t="s">
        <v>99</v>
      </c>
      <c r="F5" s="256" t="s">
        <v>296</v>
      </c>
      <c r="G5" s="262"/>
      <c r="H5" s="262"/>
    </row>
    <row r="6" spans="1:19" ht="32.450000000000003" customHeight="1">
      <c r="A6" s="271"/>
      <c r="B6" s="199" t="s">
        <v>90</v>
      </c>
      <c r="C6" s="257"/>
      <c r="D6" s="259"/>
      <c r="E6" s="261"/>
      <c r="F6" s="257"/>
      <c r="G6" s="263"/>
      <c r="H6" s="263"/>
      <c r="P6" s="215"/>
      <c r="Q6" s="215"/>
      <c r="R6" s="215"/>
      <c r="S6" s="215"/>
    </row>
    <row r="7" spans="1:19" ht="64.900000000000006" customHeight="1">
      <c r="A7" s="271"/>
      <c r="B7" s="178" t="s">
        <v>91</v>
      </c>
      <c r="C7" s="178" t="s">
        <v>303</v>
      </c>
      <c r="D7" s="179" t="s">
        <v>98</v>
      </c>
      <c r="E7" s="178" t="s">
        <v>102</v>
      </c>
      <c r="F7" s="178" t="s">
        <v>64</v>
      </c>
      <c r="G7" s="116"/>
      <c r="H7" s="116"/>
    </row>
    <row r="8" spans="1:19" ht="64.900000000000006" customHeight="1">
      <c r="A8" s="271"/>
      <c r="B8" s="182" t="s">
        <v>35</v>
      </c>
      <c r="C8" s="118" t="s">
        <v>300</v>
      </c>
      <c r="D8" s="119" t="s">
        <v>94</v>
      </c>
      <c r="E8" s="118" t="s">
        <v>76</v>
      </c>
      <c r="F8" s="118" t="s">
        <v>104</v>
      </c>
      <c r="G8" s="116"/>
      <c r="H8" s="116"/>
    </row>
    <row r="9" spans="1:19" ht="64.900000000000006" customHeight="1">
      <c r="A9" s="271"/>
      <c r="B9" s="118" t="s">
        <v>305</v>
      </c>
      <c r="C9" s="118" t="s">
        <v>304</v>
      </c>
      <c r="D9" s="119" t="s">
        <v>65</v>
      </c>
      <c r="E9" s="182" t="s">
        <v>100</v>
      </c>
      <c r="F9" s="118" t="s">
        <v>32</v>
      </c>
      <c r="G9" s="116"/>
      <c r="H9" s="116"/>
    </row>
    <row r="10" spans="1:19" ht="64.900000000000006" customHeight="1">
      <c r="A10" s="271"/>
      <c r="B10" s="178" t="s">
        <v>297</v>
      </c>
      <c r="C10" s="178" t="s">
        <v>301</v>
      </c>
      <c r="D10" s="179" t="s">
        <v>66</v>
      </c>
      <c r="E10" s="178" t="s">
        <v>101</v>
      </c>
      <c r="F10" s="178" t="s">
        <v>105</v>
      </c>
      <c r="G10" s="116"/>
      <c r="H10" s="116"/>
    </row>
    <row r="11" spans="1:19" ht="64.900000000000006" customHeight="1">
      <c r="A11" s="271"/>
      <c r="B11" s="118" t="s">
        <v>92</v>
      </c>
      <c r="C11" s="118" t="s">
        <v>262</v>
      </c>
      <c r="D11" s="119" t="s">
        <v>54</v>
      </c>
      <c r="E11" s="118" t="s">
        <v>103</v>
      </c>
      <c r="F11" s="118" t="s">
        <v>106</v>
      </c>
      <c r="G11" s="119"/>
      <c r="H11" s="119"/>
    </row>
    <row r="12" spans="1:19" ht="64.900000000000006" customHeight="1">
      <c r="A12" s="271"/>
      <c r="B12" s="178" t="s">
        <v>96</v>
      </c>
      <c r="C12" s="178" t="s">
        <v>163</v>
      </c>
      <c r="D12" s="179" t="s">
        <v>95</v>
      </c>
      <c r="E12" s="178" t="s">
        <v>67</v>
      </c>
      <c r="F12" s="178" t="s">
        <v>107</v>
      </c>
      <c r="G12" s="119"/>
      <c r="H12" s="119"/>
    </row>
    <row r="13" spans="1:19" ht="64.900000000000006" customHeight="1">
      <c r="A13" s="271"/>
      <c r="B13" s="118" t="s">
        <v>298</v>
      </c>
      <c r="C13" s="118" t="s">
        <v>63</v>
      </c>
      <c r="D13" s="119" t="s">
        <v>61</v>
      </c>
      <c r="E13" s="118" t="s">
        <v>316</v>
      </c>
      <c r="F13" s="118" t="s">
        <v>31</v>
      </c>
      <c r="G13" s="116"/>
      <c r="H13" s="116"/>
    </row>
    <row r="14" spans="1:19" ht="64.900000000000006" customHeight="1" thickBot="1">
      <c r="A14" s="272"/>
      <c r="B14" s="180" t="s">
        <v>68</v>
      </c>
      <c r="C14" s="180" t="s">
        <v>207</v>
      </c>
      <c r="D14" s="181" t="s">
        <v>97</v>
      </c>
      <c r="E14" s="180" t="s">
        <v>68</v>
      </c>
      <c r="F14" s="180" t="s">
        <v>108</v>
      </c>
      <c r="G14" s="170"/>
      <c r="H14" s="170"/>
      <c r="K14" s="150"/>
    </row>
    <row r="15" spans="1:19" ht="18" customHeight="1" thickBot="1">
      <c r="A15" s="80"/>
      <c r="B15" s="171"/>
      <c r="C15" s="171"/>
      <c r="D15" s="171"/>
      <c r="E15" s="171"/>
      <c r="F15" s="171"/>
      <c r="G15" s="171"/>
      <c r="H15" s="172"/>
      <c r="K15" s="151"/>
    </row>
    <row r="16" spans="1:19" ht="64.900000000000006" customHeight="1">
      <c r="A16" s="275" t="s">
        <v>19</v>
      </c>
      <c r="B16" s="120" t="s">
        <v>302</v>
      </c>
      <c r="C16" s="120"/>
      <c r="D16" s="121" t="s">
        <v>78</v>
      </c>
      <c r="E16" s="120"/>
      <c r="F16" s="120"/>
      <c r="G16" s="145" t="s">
        <v>370</v>
      </c>
      <c r="H16" s="121"/>
      <c r="K16" s="151"/>
    </row>
    <row r="17" spans="1:17" ht="64.900000000000006" customHeight="1">
      <c r="A17" s="276"/>
      <c r="B17" s="122" t="s">
        <v>62</v>
      </c>
      <c r="C17" s="152" t="s">
        <v>109</v>
      </c>
      <c r="D17" s="97" t="s">
        <v>111</v>
      </c>
      <c r="E17" s="122" t="s">
        <v>114</v>
      </c>
      <c r="F17" s="90" t="s">
        <v>117</v>
      </c>
      <c r="G17" s="97" t="s">
        <v>121</v>
      </c>
      <c r="H17" s="97" t="s">
        <v>119</v>
      </c>
      <c r="K17" s="151"/>
      <c r="Q17" s="248"/>
    </row>
    <row r="18" spans="1:17" ht="64.900000000000006" customHeight="1">
      <c r="A18" s="276"/>
      <c r="B18" s="122" t="s">
        <v>33</v>
      </c>
      <c r="C18" s="152" t="s">
        <v>87</v>
      </c>
      <c r="D18" s="97" t="s">
        <v>33</v>
      </c>
      <c r="E18" s="122" t="s">
        <v>286</v>
      </c>
      <c r="F18" s="90" t="s">
        <v>118</v>
      </c>
      <c r="G18" s="97" t="s">
        <v>33</v>
      </c>
      <c r="H18" s="97" t="s">
        <v>120</v>
      </c>
      <c r="K18" s="151"/>
      <c r="Q18" s="249"/>
    </row>
    <row r="19" spans="1:17" ht="64.900000000000006" customHeight="1">
      <c r="A19" s="276"/>
      <c r="B19" s="122"/>
      <c r="C19" s="152"/>
      <c r="D19" s="97" t="s">
        <v>358</v>
      </c>
      <c r="E19" s="122" t="s">
        <v>33</v>
      </c>
      <c r="F19" s="122" t="s">
        <v>33</v>
      </c>
      <c r="G19" s="97" t="s">
        <v>63</v>
      </c>
      <c r="H19" s="97" t="s">
        <v>36</v>
      </c>
      <c r="J19" s="75" t="s">
        <v>69</v>
      </c>
      <c r="Q19" s="249"/>
    </row>
    <row r="20" spans="1:17" ht="64.900000000000006" customHeight="1">
      <c r="A20" s="276"/>
      <c r="B20" s="122" t="s">
        <v>113</v>
      </c>
      <c r="C20" s="152" t="s">
        <v>31</v>
      </c>
      <c r="D20" s="97" t="s">
        <v>112</v>
      </c>
      <c r="E20" s="122" t="s">
        <v>116</v>
      </c>
      <c r="F20" s="90" t="s">
        <v>31</v>
      </c>
      <c r="G20" s="97" t="s">
        <v>110</v>
      </c>
      <c r="H20" s="97" t="s">
        <v>383</v>
      </c>
      <c r="J20" s="269" t="s">
        <v>70</v>
      </c>
      <c r="K20" s="269"/>
      <c r="L20" s="269"/>
      <c r="M20" s="269"/>
      <c r="Q20" s="249"/>
    </row>
    <row r="21" spans="1:17" ht="18" customHeight="1">
      <c r="A21" s="82"/>
      <c r="B21" s="83"/>
      <c r="C21" s="83"/>
      <c r="D21" s="83"/>
      <c r="E21" s="83"/>
      <c r="F21" s="83"/>
      <c r="G21" s="83"/>
      <c r="H21" s="83"/>
      <c r="J21" s="269"/>
      <c r="K21" s="269"/>
      <c r="L21" s="269"/>
      <c r="M21" s="269"/>
      <c r="Q21" s="249"/>
    </row>
    <row r="22" spans="1:17" s="78" customFormat="1" ht="23.25" customHeight="1">
      <c r="A22" s="84" t="s">
        <v>8</v>
      </c>
      <c r="B22" s="85" t="s">
        <v>0</v>
      </c>
      <c r="C22" s="85" t="s">
        <v>1</v>
      </c>
      <c r="D22" s="85" t="s">
        <v>2</v>
      </c>
      <c r="E22" s="85" t="s">
        <v>3</v>
      </c>
      <c r="F22" s="85" t="s">
        <v>4</v>
      </c>
      <c r="G22" s="85" t="s">
        <v>5</v>
      </c>
      <c r="H22" s="85" t="s">
        <v>6</v>
      </c>
      <c r="J22" s="133" t="s">
        <v>71</v>
      </c>
      <c r="Q22" s="248"/>
    </row>
    <row r="23" spans="1:17" ht="54" customHeight="1">
      <c r="A23" s="86">
        <f>SUM(A3+1)</f>
        <v>2</v>
      </c>
      <c r="B23" s="87"/>
      <c r="C23" s="167"/>
      <c r="D23" s="87"/>
      <c r="E23" s="87"/>
      <c r="F23" s="87"/>
      <c r="G23" s="87"/>
      <c r="H23" s="87"/>
      <c r="Q23" s="150"/>
    </row>
    <row r="24" spans="1:17" ht="18" customHeight="1">
      <c r="A24" s="267"/>
      <c r="B24" s="267"/>
      <c r="C24" s="267"/>
      <c r="D24" s="267"/>
      <c r="E24" s="267"/>
      <c r="F24" s="267"/>
      <c r="G24" s="267"/>
      <c r="H24" s="267"/>
    </row>
    <row r="25" spans="1:17" ht="32.450000000000003" customHeight="1">
      <c r="A25" s="264" t="s">
        <v>21</v>
      </c>
      <c r="B25" s="200" t="s">
        <v>326</v>
      </c>
      <c r="C25" s="256" t="s">
        <v>75</v>
      </c>
      <c r="D25" s="258" t="s">
        <v>341</v>
      </c>
      <c r="E25" s="260" t="s">
        <v>359</v>
      </c>
      <c r="F25" s="256" t="s">
        <v>317</v>
      </c>
      <c r="G25" s="262"/>
      <c r="H25" s="262"/>
    </row>
    <row r="26" spans="1:17" ht="32.450000000000003" customHeight="1">
      <c r="A26" s="265"/>
      <c r="B26" s="199" t="s">
        <v>122</v>
      </c>
      <c r="C26" s="257"/>
      <c r="D26" s="259"/>
      <c r="E26" s="261"/>
      <c r="F26" s="257"/>
      <c r="G26" s="263"/>
      <c r="H26" s="263"/>
    </row>
    <row r="27" spans="1:17" ht="66" customHeight="1">
      <c r="A27" s="265"/>
      <c r="B27" s="178" t="s">
        <v>79</v>
      </c>
      <c r="C27" s="178" t="s">
        <v>144</v>
      </c>
      <c r="D27" s="179" t="s">
        <v>137</v>
      </c>
      <c r="E27" s="178" t="s">
        <v>138</v>
      </c>
      <c r="F27" s="178" t="s">
        <v>147</v>
      </c>
      <c r="G27" s="214"/>
      <c r="H27" s="214"/>
    </row>
    <row r="28" spans="1:17" ht="63" customHeight="1">
      <c r="A28" s="265"/>
      <c r="B28" s="182" t="s">
        <v>348</v>
      </c>
      <c r="C28" s="123" t="s">
        <v>342</v>
      </c>
      <c r="D28" s="119" t="s">
        <v>349</v>
      </c>
      <c r="E28" s="123" t="s">
        <v>139</v>
      </c>
      <c r="F28" s="123" t="s">
        <v>125</v>
      </c>
      <c r="G28" s="91"/>
      <c r="H28" s="91"/>
    </row>
    <row r="29" spans="1:17" ht="59.25" customHeight="1">
      <c r="A29" s="265"/>
      <c r="B29" s="182" t="s">
        <v>281</v>
      </c>
      <c r="C29" s="123" t="s">
        <v>142</v>
      </c>
      <c r="D29" s="119" t="s">
        <v>379</v>
      </c>
      <c r="E29" s="123" t="s">
        <v>140</v>
      </c>
      <c r="F29" s="123" t="s">
        <v>127</v>
      </c>
      <c r="G29" s="91"/>
      <c r="H29" s="91"/>
    </row>
    <row r="30" spans="1:17" ht="59.25" customHeight="1">
      <c r="A30" s="265"/>
      <c r="B30" s="178" t="s">
        <v>126</v>
      </c>
      <c r="C30" s="178" t="s">
        <v>143</v>
      </c>
      <c r="D30" s="179" t="s">
        <v>131</v>
      </c>
      <c r="E30" s="178" t="s">
        <v>141</v>
      </c>
      <c r="F30" s="178" t="s">
        <v>123</v>
      </c>
      <c r="G30" s="91"/>
      <c r="H30" s="91"/>
    </row>
    <row r="31" spans="1:17" ht="57" customHeight="1">
      <c r="A31" s="265"/>
      <c r="B31" s="123" t="s">
        <v>124</v>
      </c>
      <c r="C31" s="94" t="s">
        <v>358</v>
      </c>
      <c r="D31" s="119" t="s">
        <v>182</v>
      </c>
      <c r="E31" s="123" t="s">
        <v>130</v>
      </c>
      <c r="F31" s="94" t="s">
        <v>360</v>
      </c>
      <c r="G31" s="92"/>
      <c r="H31" s="92"/>
    </row>
    <row r="32" spans="1:17" ht="70.5" customHeight="1">
      <c r="A32" s="265"/>
      <c r="B32" s="178" t="s">
        <v>132</v>
      </c>
      <c r="C32" s="178" t="s">
        <v>129</v>
      </c>
      <c r="D32" s="179" t="s">
        <v>133</v>
      </c>
      <c r="E32" s="183" t="s">
        <v>134</v>
      </c>
      <c r="F32" s="178" t="s">
        <v>307</v>
      </c>
      <c r="G32" s="92"/>
      <c r="H32" s="92"/>
    </row>
    <row r="33" spans="1:8" ht="56.45" customHeight="1">
      <c r="A33" s="265"/>
      <c r="B33" s="118" t="s">
        <v>31</v>
      </c>
      <c r="C33" s="123" t="s">
        <v>135</v>
      </c>
      <c r="D33" s="119" t="s">
        <v>136</v>
      </c>
      <c r="E33" s="118" t="s">
        <v>361</v>
      </c>
      <c r="F33" s="118" t="s">
        <v>31</v>
      </c>
      <c r="G33" s="91"/>
      <c r="H33" s="91"/>
    </row>
    <row r="34" spans="1:8" ht="90.75" customHeight="1" thickBot="1">
      <c r="A34" s="266"/>
      <c r="B34" s="178" t="s">
        <v>83</v>
      </c>
      <c r="C34" s="178" t="s">
        <v>128</v>
      </c>
      <c r="D34" s="179" t="s">
        <v>82</v>
      </c>
      <c r="E34" s="178" t="s">
        <v>145</v>
      </c>
      <c r="F34" s="178" t="s">
        <v>166</v>
      </c>
      <c r="G34" s="91"/>
      <c r="H34" s="91"/>
    </row>
    <row r="35" spans="1:8" ht="18" customHeight="1" thickBot="1">
      <c r="A35" s="80"/>
      <c r="B35" s="171"/>
      <c r="C35" s="171"/>
      <c r="D35" s="171"/>
      <c r="E35" s="171"/>
      <c r="F35" s="171"/>
      <c r="G35" s="171"/>
      <c r="H35" s="172"/>
    </row>
    <row r="36" spans="1:8" ht="64.900000000000006" customHeight="1">
      <c r="A36" s="277" t="s">
        <v>22</v>
      </c>
      <c r="B36" s="73"/>
      <c r="C36" s="122" t="s">
        <v>306</v>
      </c>
      <c r="D36" s="97"/>
      <c r="E36" s="122" t="s">
        <v>146</v>
      </c>
      <c r="F36" s="122"/>
      <c r="G36" s="145" t="s">
        <v>370</v>
      </c>
      <c r="H36" s="97"/>
    </row>
    <row r="37" spans="1:8" ht="64.900000000000006" customHeight="1">
      <c r="A37" s="278"/>
      <c r="B37" s="122" t="s">
        <v>152</v>
      </c>
      <c r="C37" s="122" t="s">
        <v>388</v>
      </c>
      <c r="D37" s="97" t="s">
        <v>362</v>
      </c>
      <c r="E37" s="122" t="s">
        <v>84</v>
      </c>
      <c r="F37" s="152" t="s">
        <v>364</v>
      </c>
      <c r="G37" s="97" t="s">
        <v>153</v>
      </c>
      <c r="H37" s="97" t="s">
        <v>149</v>
      </c>
    </row>
    <row r="38" spans="1:8" ht="64.900000000000006" customHeight="1">
      <c r="A38" s="278"/>
      <c r="B38" s="90" t="s">
        <v>33</v>
      </c>
      <c r="C38" s="122" t="s">
        <v>150</v>
      </c>
      <c r="D38" s="97" t="s">
        <v>363</v>
      </c>
      <c r="E38" s="122" t="s">
        <v>85</v>
      </c>
      <c r="F38" s="122" t="s">
        <v>365</v>
      </c>
      <c r="G38" s="97" t="s">
        <v>154</v>
      </c>
      <c r="H38" s="97" t="s">
        <v>33</v>
      </c>
    </row>
    <row r="39" spans="1:8" ht="64.900000000000006" customHeight="1">
      <c r="A39" s="278"/>
      <c r="B39" s="90" t="s">
        <v>86</v>
      </c>
      <c r="C39" s="90" t="s">
        <v>33</v>
      </c>
      <c r="D39" s="97" t="s">
        <v>33</v>
      </c>
      <c r="E39" s="90" t="s">
        <v>33</v>
      </c>
      <c r="F39" s="90" t="s">
        <v>33</v>
      </c>
      <c r="G39" s="97" t="s">
        <v>33</v>
      </c>
      <c r="H39" s="97" t="s">
        <v>308</v>
      </c>
    </row>
    <row r="40" spans="1:8" ht="64.900000000000006" customHeight="1" thickBot="1">
      <c r="A40" s="279"/>
      <c r="B40" s="126" t="s">
        <v>57</v>
      </c>
      <c r="C40" s="90" t="s">
        <v>31</v>
      </c>
      <c r="D40" s="97" t="s">
        <v>106</v>
      </c>
      <c r="E40" s="122" t="s">
        <v>31</v>
      </c>
      <c r="F40" s="122" t="s">
        <v>155</v>
      </c>
      <c r="G40" s="97" t="s">
        <v>31</v>
      </c>
      <c r="H40" s="97" t="s">
        <v>73</v>
      </c>
    </row>
    <row r="41" spans="1:8" ht="18" customHeight="1">
      <c r="A41" s="74"/>
      <c r="B41" s="82"/>
      <c r="C41" s="82"/>
      <c r="D41" s="82"/>
      <c r="E41" s="82"/>
      <c r="F41" s="82"/>
      <c r="G41" s="82"/>
      <c r="H41" s="82"/>
    </row>
    <row r="42" spans="1:8" s="78" customFormat="1" ht="23.25" customHeight="1">
      <c r="A42" s="84" t="s">
        <v>7</v>
      </c>
      <c r="B42" s="85" t="s">
        <v>0</v>
      </c>
      <c r="C42" s="85" t="s">
        <v>1</v>
      </c>
      <c r="D42" s="85" t="s">
        <v>2</v>
      </c>
      <c r="E42" s="85" t="s">
        <v>3</v>
      </c>
      <c r="F42" s="85" t="s">
        <v>4</v>
      </c>
      <c r="G42" s="85" t="s">
        <v>5</v>
      </c>
      <c r="H42" s="85" t="s">
        <v>6</v>
      </c>
    </row>
    <row r="43" spans="1:8" ht="53.25" customHeight="1">
      <c r="A43" s="86">
        <f>SUM(A23+1)</f>
        <v>3</v>
      </c>
      <c r="B43" s="87"/>
      <c r="C43" s="87"/>
      <c r="D43" s="87"/>
      <c r="E43" s="167"/>
      <c r="F43" s="87"/>
      <c r="G43" s="87"/>
      <c r="H43" s="87"/>
    </row>
    <row r="44" spans="1:8" ht="18" customHeight="1">
      <c r="A44" s="267"/>
      <c r="B44" s="267"/>
      <c r="C44" s="267"/>
      <c r="D44" s="267"/>
      <c r="E44" s="267"/>
      <c r="F44" s="267"/>
      <c r="G44" s="267"/>
      <c r="H44" s="267"/>
    </row>
    <row r="45" spans="1:8" ht="32.450000000000003" customHeight="1">
      <c r="A45" s="268" t="s">
        <v>21</v>
      </c>
      <c r="B45" s="200" t="s">
        <v>327</v>
      </c>
      <c r="C45" s="256" t="s">
        <v>367</v>
      </c>
      <c r="D45" s="258" t="s">
        <v>339</v>
      </c>
      <c r="E45" s="260" t="s">
        <v>181</v>
      </c>
      <c r="F45" s="256" t="s">
        <v>371</v>
      </c>
      <c r="G45" s="262"/>
      <c r="H45" s="262"/>
    </row>
    <row r="46" spans="1:8" ht="32.450000000000003" customHeight="1">
      <c r="A46" s="265"/>
      <c r="B46" s="199" t="s">
        <v>366</v>
      </c>
      <c r="C46" s="257"/>
      <c r="D46" s="259"/>
      <c r="E46" s="261"/>
      <c r="F46" s="257"/>
      <c r="G46" s="263"/>
      <c r="H46" s="263"/>
    </row>
    <row r="47" spans="1:8" ht="64.900000000000006" customHeight="1">
      <c r="A47" s="265"/>
      <c r="B47" s="178" t="s">
        <v>172</v>
      </c>
      <c r="C47" s="186" t="s">
        <v>171</v>
      </c>
      <c r="D47" s="179" t="s">
        <v>340</v>
      </c>
      <c r="E47" s="178" t="s">
        <v>330</v>
      </c>
      <c r="F47" s="178" t="s">
        <v>168</v>
      </c>
      <c r="G47" s="106"/>
      <c r="H47" s="117"/>
    </row>
    <row r="48" spans="1:8" ht="64.900000000000006" customHeight="1">
      <c r="A48" s="265"/>
      <c r="B48" s="184" t="s">
        <v>59</v>
      </c>
      <c r="C48" s="184" t="s">
        <v>160</v>
      </c>
      <c r="D48" s="185" t="s">
        <v>164</v>
      </c>
      <c r="E48" s="184" t="s">
        <v>180</v>
      </c>
      <c r="F48" s="184" t="s">
        <v>169</v>
      </c>
      <c r="G48" s="106"/>
      <c r="H48" s="125"/>
    </row>
    <row r="49" spans="1:12" ht="64.900000000000006" customHeight="1">
      <c r="A49" s="265"/>
      <c r="B49" s="184" t="s">
        <v>170</v>
      </c>
      <c r="C49" s="184" t="s">
        <v>167</v>
      </c>
      <c r="D49" s="185" t="s">
        <v>380</v>
      </c>
      <c r="E49" s="184" t="s">
        <v>355</v>
      </c>
      <c r="F49" s="184" t="s">
        <v>309</v>
      </c>
      <c r="G49" s="106"/>
      <c r="H49" s="125"/>
    </row>
    <row r="50" spans="1:12" ht="64.900000000000006" customHeight="1">
      <c r="A50" s="265"/>
      <c r="B50" s="178" t="s">
        <v>156</v>
      </c>
      <c r="C50" s="178" t="s">
        <v>161</v>
      </c>
      <c r="D50" s="179" t="s">
        <v>165</v>
      </c>
      <c r="E50" s="178" t="s">
        <v>356</v>
      </c>
      <c r="F50" s="178" t="s">
        <v>238</v>
      </c>
      <c r="G50" s="106"/>
      <c r="H50" s="117"/>
    </row>
    <row r="51" spans="1:12" ht="64.900000000000006" customHeight="1">
      <c r="A51" s="265"/>
      <c r="B51" s="94" t="s">
        <v>157</v>
      </c>
      <c r="C51" s="94" t="s">
        <v>162</v>
      </c>
      <c r="D51" s="95" t="s">
        <v>360</v>
      </c>
      <c r="E51" s="94" t="s">
        <v>182</v>
      </c>
      <c r="F51" s="94" t="s">
        <v>106</v>
      </c>
      <c r="G51" s="93"/>
      <c r="H51" s="95"/>
    </row>
    <row r="52" spans="1:12" ht="64.900000000000006" customHeight="1">
      <c r="A52" s="265"/>
      <c r="B52" s="178" t="s">
        <v>158</v>
      </c>
      <c r="C52" s="178" t="s">
        <v>163</v>
      </c>
      <c r="D52" s="179" t="s">
        <v>107</v>
      </c>
      <c r="E52" s="178" t="s">
        <v>132</v>
      </c>
      <c r="F52" s="178" t="s">
        <v>173</v>
      </c>
      <c r="G52" s="93"/>
      <c r="H52" s="117"/>
    </row>
    <row r="53" spans="1:12" ht="64.900000000000006" customHeight="1">
      <c r="A53" s="265"/>
      <c r="B53" s="132" t="s">
        <v>31</v>
      </c>
      <c r="C53" s="184" t="s">
        <v>81</v>
      </c>
      <c r="D53" s="185" t="s">
        <v>61</v>
      </c>
      <c r="E53" s="184" t="s">
        <v>350</v>
      </c>
      <c r="F53" s="184" t="s">
        <v>179</v>
      </c>
      <c r="G53" s="106"/>
      <c r="H53" s="125"/>
      <c r="J53" s="283" t="s">
        <v>72</v>
      </c>
      <c r="K53" s="283"/>
      <c r="L53" s="283"/>
    </row>
    <row r="54" spans="1:12" ht="64.900000000000006" customHeight="1" thickBot="1">
      <c r="A54" s="266"/>
      <c r="B54" s="178" t="s">
        <v>159</v>
      </c>
      <c r="C54" s="178" t="s">
        <v>68</v>
      </c>
      <c r="D54" s="179" t="s">
        <v>183</v>
      </c>
      <c r="E54" s="178" t="s">
        <v>351</v>
      </c>
      <c r="F54" s="178" t="s">
        <v>68</v>
      </c>
      <c r="G54" s="106"/>
      <c r="H54" s="117"/>
    </row>
    <row r="55" spans="1:12" ht="18" customHeight="1" thickBot="1">
      <c r="A55" s="80"/>
      <c r="B55" s="171"/>
      <c r="C55" s="171"/>
      <c r="D55" s="171"/>
      <c r="E55" s="171"/>
      <c r="F55" s="171"/>
      <c r="G55" s="171"/>
      <c r="H55" s="172"/>
    </row>
    <row r="56" spans="1:12" ht="64.900000000000006" customHeight="1">
      <c r="A56" s="277" t="s">
        <v>22</v>
      </c>
      <c r="B56" s="154" t="s">
        <v>191</v>
      </c>
      <c r="C56" s="154"/>
      <c r="D56" s="155"/>
      <c r="E56" s="154" t="s">
        <v>186</v>
      </c>
      <c r="F56" s="154"/>
      <c r="G56" s="145" t="s">
        <v>370</v>
      </c>
      <c r="H56" s="145"/>
    </row>
    <row r="57" spans="1:12" ht="64.900000000000006" customHeight="1">
      <c r="A57" s="278"/>
      <c r="B57" s="124" t="s">
        <v>184</v>
      </c>
      <c r="C57" s="124" t="s">
        <v>369</v>
      </c>
      <c r="D57" s="125" t="s">
        <v>174</v>
      </c>
      <c r="E57" s="124" t="s">
        <v>192</v>
      </c>
      <c r="F57" s="187" t="s">
        <v>175</v>
      </c>
      <c r="G57" s="125" t="s">
        <v>188</v>
      </c>
      <c r="H57" s="125" t="s">
        <v>190</v>
      </c>
    </row>
    <row r="58" spans="1:12" ht="64.900000000000006" customHeight="1">
      <c r="A58" s="278"/>
      <c r="B58" s="141" t="s">
        <v>310</v>
      </c>
      <c r="C58" s="141" t="s">
        <v>34</v>
      </c>
      <c r="D58" s="135" t="s">
        <v>189</v>
      </c>
      <c r="E58" s="141" t="s">
        <v>193</v>
      </c>
      <c r="F58" s="187" t="s">
        <v>176</v>
      </c>
      <c r="G58" s="188" t="s">
        <v>177</v>
      </c>
      <c r="H58" s="136" t="s">
        <v>33</v>
      </c>
    </row>
    <row r="59" spans="1:12" ht="64.900000000000006" customHeight="1">
      <c r="A59" s="278"/>
      <c r="B59" s="90" t="s">
        <v>33</v>
      </c>
      <c r="C59" s="90" t="s">
        <v>106</v>
      </c>
      <c r="D59" s="97" t="s">
        <v>33</v>
      </c>
      <c r="E59" s="90" t="s">
        <v>33</v>
      </c>
      <c r="F59" s="90" t="s">
        <v>33</v>
      </c>
      <c r="G59" s="97" t="s">
        <v>33</v>
      </c>
      <c r="H59" s="97"/>
    </row>
    <row r="60" spans="1:12" ht="64.900000000000006" customHeight="1" thickBot="1">
      <c r="A60" s="279"/>
      <c r="B60" s="126" t="s">
        <v>112</v>
      </c>
      <c r="C60" s="126" t="s">
        <v>187</v>
      </c>
      <c r="D60" s="127" t="s">
        <v>51</v>
      </c>
      <c r="E60" s="126" t="s">
        <v>194</v>
      </c>
      <c r="F60" s="126" t="s">
        <v>185</v>
      </c>
      <c r="G60" s="127" t="s">
        <v>31</v>
      </c>
      <c r="H60" s="128" t="s">
        <v>178</v>
      </c>
    </row>
    <row r="61" spans="1:12" ht="18" customHeight="1">
      <c r="A61" s="280"/>
      <c r="B61" s="280"/>
      <c r="C61" s="280"/>
      <c r="D61" s="280"/>
      <c r="E61" s="280"/>
      <c r="F61" s="280"/>
      <c r="G61" s="280"/>
      <c r="H61" s="280"/>
    </row>
    <row r="62" spans="1:12" s="78" customFormat="1" ht="23.25" customHeight="1">
      <c r="A62" s="84" t="s">
        <v>8</v>
      </c>
      <c r="B62" s="85" t="s">
        <v>0</v>
      </c>
      <c r="C62" s="85" t="s">
        <v>1</v>
      </c>
      <c r="D62" s="85" t="s">
        <v>2</v>
      </c>
      <c r="E62" s="85" t="s">
        <v>3</v>
      </c>
      <c r="F62" s="85" t="s">
        <v>4</v>
      </c>
      <c r="G62" s="85" t="s">
        <v>5</v>
      </c>
      <c r="H62" s="85" t="s">
        <v>6</v>
      </c>
    </row>
    <row r="63" spans="1:12" ht="52.5" customHeight="1">
      <c r="A63" s="86">
        <f>SUM(A43+1)</f>
        <v>4</v>
      </c>
      <c r="B63" s="87"/>
      <c r="C63" s="87"/>
      <c r="D63" s="87"/>
      <c r="E63" s="87"/>
      <c r="F63" s="87"/>
      <c r="G63" s="87"/>
      <c r="H63" s="87"/>
    </row>
    <row r="64" spans="1:12" ht="18" customHeight="1">
      <c r="A64" s="267"/>
      <c r="B64" s="267"/>
      <c r="C64" s="267"/>
      <c r="D64" s="267"/>
      <c r="E64" s="267"/>
      <c r="F64" s="267"/>
      <c r="G64" s="267"/>
      <c r="H64" s="267"/>
    </row>
    <row r="65" spans="1:9" ht="32.450000000000003" customHeight="1">
      <c r="A65" s="264" t="s">
        <v>21</v>
      </c>
      <c r="B65" s="200" t="s">
        <v>77</v>
      </c>
      <c r="C65" s="256" t="s">
        <v>331</v>
      </c>
      <c r="D65" s="258" t="s">
        <v>214</v>
      </c>
      <c r="E65" s="260" t="s">
        <v>75</v>
      </c>
      <c r="F65" s="256" t="s">
        <v>219</v>
      </c>
      <c r="G65" s="262"/>
      <c r="H65" s="262"/>
    </row>
    <row r="66" spans="1:9" ht="32.450000000000003" customHeight="1">
      <c r="A66" s="265"/>
      <c r="B66" s="199" t="s">
        <v>88</v>
      </c>
      <c r="C66" s="257"/>
      <c r="D66" s="259"/>
      <c r="E66" s="261"/>
      <c r="F66" s="257"/>
      <c r="G66" s="263"/>
      <c r="H66" s="263"/>
    </row>
    <row r="67" spans="1:9" ht="64.900000000000006" customHeight="1">
      <c r="A67" s="265"/>
      <c r="B67" s="183" t="s">
        <v>218</v>
      </c>
      <c r="C67" s="190" t="s">
        <v>215</v>
      </c>
      <c r="D67" s="191" t="s">
        <v>91</v>
      </c>
      <c r="E67" s="178" t="s">
        <v>210</v>
      </c>
      <c r="F67" s="192" t="s">
        <v>217</v>
      </c>
      <c r="G67" s="106"/>
      <c r="H67" s="106"/>
    </row>
    <row r="68" spans="1:9" ht="64.900000000000006" customHeight="1">
      <c r="A68" s="265"/>
      <c r="B68" s="139" t="s">
        <v>148</v>
      </c>
      <c r="C68" s="139" t="s">
        <v>125</v>
      </c>
      <c r="D68" s="140" t="s">
        <v>318</v>
      </c>
      <c r="E68" s="184" t="s">
        <v>385</v>
      </c>
      <c r="F68" s="184" t="s">
        <v>206</v>
      </c>
      <c r="G68" s="106"/>
      <c r="H68" s="106"/>
    </row>
    <row r="69" spans="1:9" ht="64.900000000000006" customHeight="1">
      <c r="A69" s="265"/>
      <c r="B69" s="94" t="s">
        <v>335</v>
      </c>
      <c r="C69" s="94" t="s">
        <v>372</v>
      </c>
      <c r="D69" s="95" t="s">
        <v>381</v>
      </c>
      <c r="E69" s="189" t="s">
        <v>115</v>
      </c>
      <c r="F69" s="189" t="s">
        <v>150</v>
      </c>
      <c r="G69" s="106"/>
      <c r="H69" s="106"/>
    </row>
    <row r="70" spans="1:9" ht="64.900000000000006" customHeight="1">
      <c r="A70" s="265"/>
      <c r="B70" s="190" t="s">
        <v>161</v>
      </c>
      <c r="C70" s="183" t="s">
        <v>213</v>
      </c>
      <c r="D70" s="191" t="s">
        <v>211</v>
      </c>
      <c r="E70" s="192" t="s">
        <v>387</v>
      </c>
      <c r="F70" s="192" t="s">
        <v>209</v>
      </c>
      <c r="G70" s="106"/>
      <c r="H70" s="106"/>
    </row>
    <row r="71" spans="1:9" ht="64.900000000000006" customHeight="1">
      <c r="A71" s="265"/>
      <c r="B71" s="139" t="s">
        <v>358</v>
      </c>
      <c r="C71" s="139" t="s">
        <v>48</v>
      </c>
      <c r="D71" s="140" t="s">
        <v>50</v>
      </c>
      <c r="E71" s="153" t="s">
        <v>52</v>
      </c>
      <c r="F71" s="153" t="s">
        <v>360</v>
      </c>
      <c r="G71" s="93"/>
      <c r="H71" s="93"/>
    </row>
    <row r="72" spans="1:9" ht="64.900000000000006" customHeight="1">
      <c r="A72" s="265"/>
      <c r="B72" s="183" t="s">
        <v>201</v>
      </c>
      <c r="C72" s="183" t="s">
        <v>134</v>
      </c>
      <c r="D72" s="191" t="s">
        <v>196</v>
      </c>
      <c r="E72" s="178" t="s">
        <v>197</v>
      </c>
      <c r="F72" s="192" t="s">
        <v>202</v>
      </c>
      <c r="G72" s="93"/>
      <c r="H72" s="93"/>
    </row>
    <row r="73" spans="1:9" ht="64.900000000000006" customHeight="1">
      <c r="A73" s="265"/>
      <c r="B73" s="139" t="s">
        <v>31</v>
      </c>
      <c r="C73" s="139" t="s">
        <v>208</v>
      </c>
      <c r="D73" s="140" t="s">
        <v>200</v>
      </c>
      <c r="E73" s="139" t="s">
        <v>199</v>
      </c>
      <c r="F73" s="139" t="s">
        <v>31</v>
      </c>
      <c r="G73" s="106"/>
      <c r="H73" s="106"/>
    </row>
    <row r="74" spans="1:9" ht="64.900000000000006" customHeight="1" thickBot="1">
      <c r="A74" s="266"/>
      <c r="B74" s="193" t="s">
        <v>203</v>
      </c>
      <c r="C74" s="194" t="s">
        <v>195</v>
      </c>
      <c r="D74" s="195" t="s">
        <v>82</v>
      </c>
      <c r="E74" s="178" t="s">
        <v>198</v>
      </c>
      <c r="F74" s="193" t="s">
        <v>207</v>
      </c>
      <c r="G74" s="106"/>
      <c r="H74" s="106"/>
    </row>
    <row r="75" spans="1:9" ht="18" customHeight="1" thickBot="1">
      <c r="A75" s="80"/>
      <c r="B75" s="171"/>
      <c r="C75" s="171"/>
      <c r="D75" s="171"/>
      <c r="E75" s="171"/>
      <c r="F75" s="171"/>
      <c r="G75" s="171"/>
      <c r="H75" s="172"/>
    </row>
    <row r="76" spans="1:9" ht="64.900000000000006" customHeight="1">
      <c r="A76" s="277" t="s">
        <v>22</v>
      </c>
      <c r="B76" s="122"/>
      <c r="C76" s="122" t="s">
        <v>220</v>
      </c>
      <c r="D76" s="97"/>
      <c r="E76" s="122" t="s">
        <v>223</v>
      </c>
      <c r="F76" s="122"/>
      <c r="G76" s="145" t="s">
        <v>146</v>
      </c>
      <c r="H76" s="137"/>
      <c r="I76" s="81"/>
    </row>
    <row r="77" spans="1:9" ht="64.900000000000006" customHeight="1">
      <c r="A77" s="278"/>
      <c r="B77" s="124" t="s">
        <v>373</v>
      </c>
      <c r="C77" s="187" t="s">
        <v>346</v>
      </c>
      <c r="D77" s="125" t="s">
        <v>221</v>
      </c>
      <c r="E77" s="124" t="s">
        <v>374</v>
      </c>
      <c r="F77" s="124" t="s">
        <v>58</v>
      </c>
      <c r="G77" s="125" t="s">
        <v>224</v>
      </c>
      <c r="H77" s="142" t="s">
        <v>229</v>
      </c>
      <c r="I77" s="81"/>
    </row>
    <row r="78" spans="1:9" ht="64.900000000000006" customHeight="1">
      <c r="A78" s="278"/>
      <c r="B78" s="141" t="s">
        <v>222</v>
      </c>
      <c r="C78" s="141" t="s">
        <v>225</v>
      </c>
      <c r="D78" s="135" t="s">
        <v>279</v>
      </c>
      <c r="E78" s="141" t="s">
        <v>375</v>
      </c>
      <c r="F78" s="141" t="s">
        <v>311</v>
      </c>
      <c r="G78" s="135" t="s">
        <v>227</v>
      </c>
      <c r="H78" s="136" t="s">
        <v>343</v>
      </c>
      <c r="I78" s="81"/>
    </row>
    <row r="79" spans="1:9" ht="64.900000000000006" customHeight="1">
      <c r="A79" s="278"/>
      <c r="B79" s="90" t="s">
        <v>368</v>
      </c>
      <c r="C79" s="90"/>
      <c r="D79" s="97" t="s">
        <v>34</v>
      </c>
      <c r="E79" s="152" t="s">
        <v>360</v>
      </c>
      <c r="F79" s="152" t="s">
        <v>34</v>
      </c>
      <c r="G79" s="97"/>
      <c r="H79" s="97" t="s">
        <v>33</v>
      </c>
      <c r="I79" s="88"/>
    </row>
    <row r="80" spans="1:9" ht="64.900000000000006" customHeight="1" thickBot="1">
      <c r="A80" s="279"/>
      <c r="B80" s="126" t="s">
        <v>37</v>
      </c>
      <c r="C80" s="126" t="s">
        <v>31</v>
      </c>
      <c r="D80" s="127" t="s">
        <v>110</v>
      </c>
      <c r="E80" s="126" t="s">
        <v>31</v>
      </c>
      <c r="F80" s="126" t="s">
        <v>226</v>
      </c>
      <c r="G80" s="127" t="s">
        <v>228</v>
      </c>
      <c r="H80" s="128" t="s">
        <v>73</v>
      </c>
      <c r="I80" s="81"/>
    </row>
    <row r="81" spans="1:17" ht="18" customHeight="1">
      <c r="A81" s="280"/>
      <c r="B81" s="280"/>
      <c r="C81" s="280"/>
      <c r="D81" s="280"/>
      <c r="E81" s="280"/>
      <c r="F81" s="280"/>
      <c r="G81" s="280"/>
      <c r="H81" s="280"/>
    </row>
    <row r="82" spans="1:17" s="78" customFormat="1" ht="33.950000000000003" customHeight="1">
      <c r="A82" s="84" t="s">
        <v>8</v>
      </c>
      <c r="B82" s="85" t="s">
        <v>0</v>
      </c>
      <c r="C82" s="85" t="s">
        <v>1</v>
      </c>
      <c r="D82" s="85" t="s">
        <v>2</v>
      </c>
      <c r="E82" s="85" t="s">
        <v>3</v>
      </c>
      <c r="F82" s="163" t="s">
        <v>4</v>
      </c>
      <c r="G82" s="85" t="s">
        <v>5</v>
      </c>
      <c r="H82" s="85" t="s">
        <v>6</v>
      </c>
    </row>
    <row r="83" spans="1:17" ht="60.75" customHeight="1">
      <c r="A83" s="86">
        <f>A63+1</f>
        <v>5</v>
      </c>
      <c r="B83" s="87"/>
      <c r="C83" s="87"/>
      <c r="D83" s="87"/>
      <c r="E83" s="87"/>
      <c r="F83" s="168"/>
      <c r="G83" s="87"/>
      <c r="H83" s="87"/>
    </row>
    <row r="84" spans="1:17" ht="18" customHeight="1">
      <c r="A84" s="267"/>
      <c r="B84" s="267"/>
      <c r="C84" s="267"/>
      <c r="D84" s="267"/>
      <c r="E84" s="267"/>
      <c r="F84" s="267"/>
      <c r="G84" s="267"/>
      <c r="H84" s="267"/>
    </row>
    <row r="85" spans="1:17" ht="32.450000000000003" customHeight="1">
      <c r="A85" s="264" t="s">
        <v>21</v>
      </c>
      <c r="B85" s="200" t="s">
        <v>328</v>
      </c>
      <c r="C85" s="256" t="s">
        <v>231</v>
      </c>
      <c r="D85" s="258" t="s">
        <v>376</v>
      </c>
      <c r="E85" s="260" t="s">
        <v>90</v>
      </c>
      <c r="F85" s="256" t="s">
        <v>293</v>
      </c>
      <c r="G85" s="262"/>
      <c r="H85" s="262"/>
    </row>
    <row r="86" spans="1:17" ht="32.450000000000003" customHeight="1">
      <c r="A86" s="265"/>
      <c r="B86" s="199" t="s">
        <v>329</v>
      </c>
      <c r="C86" s="257"/>
      <c r="D86" s="259"/>
      <c r="E86" s="261"/>
      <c r="F86" s="257"/>
      <c r="G86" s="263"/>
      <c r="H86" s="263"/>
    </row>
    <row r="87" spans="1:17" ht="64.900000000000006" customHeight="1">
      <c r="A87" s="265"/>
      <c r="B87" s="190" t="s">
        <v>232</v>
      </c>
      <c r="C87" s="190" t="s">
        <v>230</v>
      </c>
      <c r="D87" s="191" t="s">
        <v>312</v>
      </c>
      <c r="E87" s="190" t="s">
        <v>234</v>
      </c>
      <c r="F87" s="192" t="s">
        <v>233</v>
      </c>
      <c r="G87" s="138"/>
      <c r="H87" s="97"/>
      <c r="Q87" s="156"/>
    </row>
    <row r="88" spans="1:17" ht="64.900000000000006" customHeight="1">
      <c r="A88" s="265"/>
      <c r="B88" s="139" t="s">
        <v>270</v>
      </c>
      <c r="C88" s="139" t="s">
        <v>280</v>
      </c>
      <c r="D88" s="140" t="s">
        <v>235</v>
      </c>
      <c r="E88" s="139" t="s">
        <v>319</v>
      </c>
      <c r="F88" s="153" t="s">
        <v>204</v>
      </c>
      <c r="G88" s="97"/>
      <c r="H88" s="97"/>
      <c r="Q88" s="157"/>
    </row>
    <row r="89" spans="1:17" ht="64.900000000000006" customHeight="1">
      <c r="A89" s="265"/>
      <c r="B89" s="139" t="s">
        <v>212</v>
      </c>
      <c r="C89" s="94" t="s">
        <v>281</v>
      </c>
      <c r="D89" s="95" t="s">
        <v>382</v>
      </c>
      <c r="E89" s="94" t="s">
        <v>87</v>
      </c>
      <c r="F89" s="134" t="s">
        <v>205</v>
      </c>
      <c r="G89" s="97"/>
      <c r="H89" s="97"/>
      <c r="Q89" s="158"/>
    </row>
    <row r="90" spans="1:17" ht="64.900000000000006" customHeight="1">
      <c r="A90" s="265"/>
      <c r="B90" s="183" t="s">
        <v>283</v>
      </c>
      <c r="C90" s="190" t="s">
        <v>282</v>
      </c>
      <c r="D90" s="191" t="s">
        <v>237</v>
      </c>
      <c r="E90" s="190" t="s">
        <v>238</v>
      </c>
      <c r="F90" s="192" t="s">
        <v>239</v>
      </c>
      <c r="G90" s="97"/>
      <c r="H90" s="97"/>
    </row>
    <row r="91" spans="1:17" ht="64.900000000000006" customHeight="1">
      <c r="A91" s="265"/>
      <c r="B91" s="94" t="s">
        <v>49</v>
      </c>
      <c r="C91" s="94" t="s">
        <v>53</v>
      </c>
      <c r="D91" s="95" t="s">
        <v>56</v>
      </c>
      <c r="E91" s="94" t="s">
        <v>313</v>
      </c>
      <c r="F91" s="134" t="s">
        <v>368</v>
      </c>
      <c r="G91" s="95"/>
      <c r="H91" s="95"/>
    </row>
    <row r="92" spans="1:17" ht="64.900000000000006" customHeight="1">
      <c r="A92" s="265"/>
      <c r="B92" s="183" t="s">
        <v>241</v>
      </c>
      <c r="C92" s="190" t="s">
        <v>242</v>
      </c>
      <c r="D92" s="191" t="s">
        <v>107</v>
      </c>
      <c r="E92" s="190" t="s">
        <v>243</v>
      </c>
      <c r="F92" s="192" t="s">
        <v>244</v>
      </c>
      <c r="G92" s="95"/>
      <c r="H92" s="95"/>
    </row>
    <row r="93" spans="1:17" ht="64.900000000000006" customHeight="1">
      <c r="A93" s="265"/>
      <c r="B93" s="139" t="s">
        <v>55</v>
      </c>
      <c r="C93" s="139" t="s">
        <v>31</v>
      </c>
      <c r="D93" s="140" t="s">
        <v>199</v>
      </c>
      <c r="E93" s="139" t="s">
        <v>245</v>
      </c>
      <c r="F93" s="153" t="s">
        <v>31</v>
      </c>
      <c r="G93" s="97"/>
      <c r="H93" s="97"/>
    </row>
    <row r="94" spans="1:17" ht="64.900000000000006" customHeight="1" thickBot="1">
      <c r="A94" s="266"/>
      <c r="B94" s="178" t="s">
        <v>68</v>
      </c>
      <c r="C94" s="194" t="s">
        <v>246</v>
      </c>
      <c r="D94" s="195" t="s">
        <v>82</v>
      </c>
      <c r="E94" s="194" t="s">
        <v>207</v>
      </c>
      <c r="F94" s="178" t="s">
        <v>295</v>
      </c>
      <c r="G94" s="97"/>
      <c r="H94" s="97"/>
    </row>
    <row r="95" spans="1:17" ht="18" customHeight="1" thickBot="1">
      <c r="A95" s="80"/>
      <c r="B95" s="109"/>
      <c r="C95" s="109"/>
      <c r="D95" s="109"/>
      <c r="E95" s="109"/>
      <c r="F95" s="109"/>
      <c r="G95" s="109"/>
      <c r="H95" s="110"/>
    </row>
    <row r="96" spans="1:17" ht="64.900000000000006" customHeight="1">
      <c r="A96" s="281" t="s">
        <v>22</v>
      </c>
      <c r="B96" s="143"/>
      <c r="C96" s="90" t="s">
        <v>247</v>
      </c>
      <c r="D96" s="144"/>
      <c r="E96" s="90" t="s">
        <v>248</v>
      </c>
      <c r="F96" s="143"/>
      <c r="G96" s="145" t="s">
        <v>146</v>
      </c>
      <c r="H96" s="145"/>
    </row>
    <row r="97" spans="1:17" ht="64.900000000000006" customHeight="1">
      <c r="A97" s="282"/>
      <c r="B97" s="176" t="s">
        <v>249</v>
      </c>
      <c r="C97" s="152" t="s">
        <v>251</v>
      </c>
      <c r="D97" s="97" t="s">
        <v>347</v>
      </c>
      <c r="E97" s="148" t="s">
        <v>250</v>
      </c>
      <c r="F97" s="176" t="s">
        <v>345</v>
      </c>
      <c r="G97" s="149"/>
      <c r="H97" s="149" t="s">
        <v>151</v>
      </c>
      <c r="O97" s="159"/>
      <c r="P97" s="150"/>
      <c r="Q97" s="159"/>
    </row>
    <row r="98" spans="1:17" ht="64.900000000000006" customHeight="1">
      <c r="A98" s="281"/>
      <c r="B98" s="177" t="s">
        <v>255</v>
      </c>
      <c r="C98" s="175" t="s">
        <v>252</v>
      </c>
      <c r="D98" s="97" t="s">
        <v>377</v>
      </c>
      <c r="E98" s="146" t="s">
        <v>33</v>
      </c>
      <c r="F98" s="177" t="s">
        <v>286</v>
      </c>
      <c r="G98" s="147" t="s">
        <v>33</v>
      </c>
      <c r="H98" s="147" t="s">
        <v>33</v>
      </c>
      <c r="J98" s="89"/>
      <c r="O98" s="159"/>
      <c r="P98" s="150"/>
      <c r="Q98" s="159"/>
    </row>
    <row r="99" spans="1:17" ht="64.900000000000006" customHeight="1">
      <c r="A99" s="281"/>
      <c r="B99" s="107"/>
      <c r="C99" s="107"/>
      <c r="D99" s="108"/>
      <c r="E99" s="107"/>
      <c r="F99" s="107"/>
      <c r="G99" s="95"/>
      <c r="H99" s="95"/>
    </row>
    <row r="100" spans="1:17" ht="64.900000000000006" customHeight="1" thickBot="1">
      <c r="A100" s="281"/>
      <c r="B100" s="113" t="s">
        <v>63</v>
      </c>
      <c r="C100" s="114" t="s">
        <v>31</v>
      </c>
      <c r="D100" s="96" t="s">
        <v>257</v>
      </c>
      <c r="E100" s="114" t="s">
        <v>31</v>
      </c>
      <c r="F100" s="113" t="s">
        <v>256</v>
      </c>
      <c r="G100" s="96" t="s">
        <v>253</v>
      </c>
      <c r="H100" s="98" t="s">
        <v>254</v>
      </c>
    </row>
    <row r="101" spans="1:17" ht="18" customHeight="1">
      <c r="A101" s="280" t="s">
        <v>314</v>
      </c>
      <c r="B101" s="280"/>
      <c r="C101" s="280"/>
      <c r="D101" s="280"/>
      <c r="E101" s="280"/>
      <c r="F101" s="280"/>
      <c r="G101" s="280"/>
      <c r="H101" s="280"/>
    </row>
    <row r="102" spans="1:17" s="78" customFormat="1" ht="33.950000000000003" customHeight="1">
      <c r="A102" s="84" t="s">
        <v>8</v>
      </c>
      <c r="B102" s="85" t="s">
        <v>0</v>
      </c>
      <c r="C102" s="85" t="s">
        <v>1</v>
      </c>
      <c r="D102" s="85" t="s">
        <v>2</v>
      </c>
      <c r="E102" s="85" t="s">
        <v>3</v>
      </c>
      <c r="F102" s="85" t="s">
        <v>4</v>
      </c>
      <c r="G102" s="85" t="s">
        <v>5</v>
      </c>
      <c r="H102" s="85" t="s">
        <v>6</v>
      </c>
    </row>
    <row r="103" spans="1:17" ht="60.75" customHeight="1">
      <c r="A103" s="86">
        <f>SUM(A83+1)</f>
        <v>6</v>
      </c>
      <c r="B103" s="87"/>
      <c r="C103" s="87"/>
      <c r="D103" s="87"/>
      <c r="E103" s="87"/>
      <c r="F103" s="87"/>
      <c r="G103" s="87"/>
      <c r="H103" s="87"/>
    </row>
    <row r="104" spans="1:17" ht="18" customHeight="1">
      <c r="A104" s="267"/>
      <c r="B104" s="267"/>
      <c r="C104" s="267"/>
      <c r="D104" s="267"/>
      <c r="E104" s="267"/>
      <c r="F104" s="267"/>
      <c r="G104" s="267"/>
      <c r="H104" s="267"/>
    </row>
    <row r="105" spans="1:17" ht="32.450000000000003" customHeight="1">
      <c r="A105" s="264" t="s">
        <v>21</v>
      </c>
      <c r="B105" s="200" t="s">
        <v>80</v>
      </c>
      <c r="C105" s="256" t="s">
        <v>378</v>
      </c>
      <c r="D105" s="258" t="s">
        <v>337</v>
      </c>
      <c r="E105" s="260" t="s">
        <v>344</v>
      </c>
      <c r="F105" s="256" t="s">
        <v>216</v>
      </c>
      <c r="G105" s="262"/>
      <c r="H105" s="262"/>
    </row>
    <row r="106" spans="1:17" ht="48" customHeight="1">
      <c r="A106" s="265"/>
      <c r="B106" s="199" t="s">
        <v>294</v>
      </c>
      <c r="C106" s="257"/>
      <c r="D106" s="259"/>
      <c r="E106" s="261"/>
      <c r="F106" s="257"/>
      <c r="G106" s="263"/>
      <c r="H106" s="263"/>
    </row>
    <row r="107" spans="1:17" ht="64.900000000000006" customHeight="1">
      <c r="A107" s="265"/>
      <c r="B107" s="178" t="s">
        <v>292</v>
      </c>
      <c r="C107" s="178" t="s">
        <v>291</v>
      </c>
      <c r="D107" s="179" t="s">
        <v>290</v>
      </c>
      <c r="E107" s="178" t="s">
        <v>338</v>
      </c>
      <c r="F107" s="178" t="s">
        <v>289</v>
      </c>
      <c r="G107" s="97"/>
      <c r="H107" s="97"/>
    </row>
    <row r="108" spans="1:17" ht="64.900000000000006" customHeight="1">
      <c r="A108" s="265"/>
      <c r="B108" s="94" t="s">
        <v>322</v>
      </c>
      <c r="C108" s="94" t="s">
        <v>320</v>
      </c>
      <c r="D108" s="95" t="s">
        <v>258</v>
      </c>
      <c r="E108" s="139" t="s">
        <v>284</v>
      </c>
      <c r="F108" s="94" t="s">
        <v>384</v>
      </c>
      <c r="G108" s="97"/>
      <c r="H108" s="97"/>
      <c r="P108" s="88"/>
      <c r="Q108" s="88"/>
    </row>
    <row r="109" spans="1:17" ht="64.900000000000006" customHeight="1">
      <c r="A109" s="265"/>
      <c r="B109" s="94" t="s">
        <v>33</v>
      </c>
      <c r="C109" s="94" t="s">
        <v>259</v>
      </c>
      <c r="D109" s="95" t="s">
        <v>386</v>
      </c>
      <c r="E109" s="94" t="s">
        <v>336</v>
      </c>
      <c r="F109" s="94" t="s">
        <v>286</v>
      </c>
      <c r="G109" s="97"/>
      <c r="H109" s="97"/>
      <c r="P109" s="88"/>
      <c r="Q109" s="88"/>
    </row>
    <row r="110" spans="1:17" ht="64.900000000000006" customHeight="1">
      <c r="A110" s="265"/>
      <c r="B110" s="178" t="s">
        <v>260</v>
      </c>
      <c r="C110" s="178" t="s">
        <v>321</v>
      </c>
      <c r="D110" s="179" t="s">
        <v>209</v>
      </c>
      <c r="E110" s="178" t="s">
        <v>285</v>
      </c>
      <c r="F110" s="178" t="s">
        <v>101</v>
      </c>
      <c r="G110" s="97"/>
      <c r="H110" s="97"/>
      <c r="P110" s="216"/>
      <c r="Q110" s="216"/>
    </row>
    <row r="111" spans="1:17" ht="64.900000000000006" customHeight="1">
      <c r="A111" s="265"/>
      <c r="B111" s="94" t="s">
        <v>261</v>
      </c>
      <c r="C111" s="94" t="s">
        <v>157</v>
      </c>
      <c r="D111" s="95" t="s">
        <v>262</v>
      </c>
      <c r="E111" s="94" t="s">
        <v>263</v>
      </c>
      <c r="F111" s="94" t="s">
        <v>264</v>
      </c>
      <c r="G111" s="95"/>
      <c r="H111" s="95"/>
    </row>
    <row r="112" spans="1:17" ht="64.900000000000006" customHeight="1">
      <c r="A112" s="265"/>
      <c r="B112" s="178" t="s">
        <v>265</v>
      </c>
      <c r="C112" s="178" t="s">
        <v>266</v>
      </c>
      <c r="D112" s="179" t="s">
        <v>96</v>
      </c>
      <c r="E112" s="178" t="s">
        <v>267</v>
      </c>
      <c r="F112" s="178" t="s">
        <v>240</v>
      </c>
      <c r="G112" s="95"/>
      <c r="H112" s="95"/>
    </row>
    <row r="113" spans="1:16" ht="64.900000000000006" customHeight="1">
      <c r="A113" s="265"/>
      <c r="B113" s="94" t="s">
        <v>31</v>
      </c>
      <c r="C113" s="94" t="s">
        <v>268</v>
      </c>
      <c r="D113" s="95" t="s">
        <v>63</v>
      </c>
      <c r="E113" s="94" t="s">
        <v>31</v>
      </c>
      <c r="F113" s="94" t="s">
        <v>199</v>
      </c>
      <c r="G113" s="97"/>
      <c r="H113" s="97"/>
      <c r="K113" s="75" t="s">
        <v>74</v>
      </c>
    </row>
    <row r="114" spans="1:16" ht="64.900000000000006" customHeight="1" thickBot="1">
      <c r="A114" s="266"/>
      <c r="B114" s="178" t="s">
        <v>288</v>
      </c>
      <c r="C114" s="178" t="s">
        <v>68</v>
      </c>
      <c r="D114" s="179" t="s">
        <v>287</v>
      </c>
      <c r="E114" s="178" t="s">
        <v>332</v>
      </c>
      <c r="F114" s="178" t="s">
        <v>68</v>
      </c>
      <c r="G114" s="97"/>
      <c r="H114" s="97"/>
    </row>
    <row r="115" spans="1:16" ht="18" customHeight="1" thickBot="1">
      <c r="A115" s="80"/>
      <c r="B115" s="171"/>
      <c r="C115" s="171"/>
      <c r="D115" s="171"/>
      <c r="E115" s="171"/>
      <c r="F115" s="171"/>
      <c r="G115" s="171"/>
      <c r="H115" s="172"/>
    </row>
    <row r="116" spans="1:16" ht="64.900000000000006" customHeight="1">
      <c r="A116" s="281" t="s">
        <v>22</v>
      </c>
      <c r="B116" s="111"/>
      <c r="C116" s="111"/>
      <c r="D116" s="112" t="s">
        <v>80</v>
      </c>
      <c r="E116" s="111" t="s">
        <v>269</v>
      </c>
      <c r="F116" s="111"/>
      <c r="G116" s="112"/>
      <c r="H116" s="112"/>
    </row>
    <row r="117" spans="1:16" ht="64.900000000000006" customHeight="1">
      <c r="A117" s="282"/>
      <c r="B117" s="148" t="s">
        <v>323</v>
      </c>
      <c r="C117" s="176" t="s">
        <v>271</v>
      </c>
      <c r="D117" s="149" t="s">
        <v>324</v>
      </c>
      <c r="E117" s="148" t="s">
        <v>272</v>
      </c>
      <c r="F117" s="148" t="s">
        <v>59</v>
      </c>
      <c r="G117" s="149" t="s">
        <v>273</v>
      </c>
      <c r="H117" s="149" t="s">
        <v>333</v>
      </c>
      <c r="P117" s="159"/>
    </row>
    <row r="118" spans="1:16" ht="64.900000000000006" customHeight="1">
      <c r="A118" s="281"/>
      <c r="B118" s="146" t="s">
        <v>33</v>
      </c>
      <c r="C118" s="177" t="s">
        <v>275</v>
      </c>
      <c r="D118" s="147" t="s">
        <v>227</v>
      </c>
      <c r="E118" s="146" t="s">
        <v>33</v>
      </c>
      <c r="F118" s="146" t="s">
        <v>274</v>
      </c>
      <c r="G118" s="147" t="s">
        <v>87</v>
      </c>
      <c r="H118" s="147" t="s">
        <v>334</v>
      </c>
    </row>
    <row r="119" spans="1:16" ht="64.900000000000006" customHeight="1">
      <c r="A119" s="281"/>
      <c r="B119" s="148" t="s">
        <v>368</v>
      </c>
      <c r="C119" s="176" t="s">
        <v>236</v>
      </c>
      <c r="D119" s="149"/>
      <c r="E119" s="148"/>
      <c r="F119" s="148"/>
      <c r="G119" s="149" t="s">
        <v>33</v>
      </c>
      <c r="H119" s="147" t="s">
        <v>33</v>
      </c>
    </row>
    <row r="120" spans="1:16" ht="64.900000000000006" customHeight="1" thickBot="1">
      <c r="A120" s="281"/>
      <c r="B120" s="114" t="s">
        <v>31</v>
      </c>
      <c r="C120" s="198" t="s">
        <v>31</v>
      </c>
      <c r="D120" s="115" t="s">
        <v>276</v>
      </c>
      <c r="E120" s="114" t="s">
        <v>199</v>
      </c>
      <c r="F120" s="114" t="s">
        <v>63</v>
      </c>
      <c r="G120" s="115" t="s">
        <v>278</v>
      </c>
      <c r="H120" s="129" t="s">
        <v>277</v>
      </c>
    </row>
    <row r="121" spans="1:16" ht="13.5" hidden="1" customHeight="1">
      <c r="A121" s="280"/>
      <c r="B121" s="280"/>
      <c r="C121" s="280"/>
      <c r="D121" s="280"/>
      <c r="E121" s="280"/>
      <c r="F121" s="280"/>
      <c r="G121" s="280"/>
      <c r="H121" s="280"/>
    </row>
    <row r="122" spans="1:16" ht="13.5" hidden="1" customHeight="1">
      <c r="A122" s="280"/>
      <c r="B122" s="280"/>
      <c r="C122" s="280"/>
      <c r="D122" s="280"/>
      <c r="E122" s="280"/>
      <c r="F122" s="280"/>
      <c r="G122" s="280"/>
      <c r="H122" s="280"/>
    </row>
  </sheetData>
  <sheetProtection selectLockedCells="1" selectUnlockedCells="1"/>
  <mergeCells count="62">
    <mergeCell ref="D85:D86"/>
    <mergeCell ref="A76:A80"/>
    <mergeCell ref="A81:H81"/>
    <mergeCell ref="A84:H84"/>
    <mergeCell ref="A116:A120"/>
    <mergeCell ref="A121:H121"/>
    <mergeCell ref="H105:H106"/>
    <mergeCell ref="A122:H122"/>
    <mergeCell ref="A96:A100"/>
    <mergeCell ref="A101:H101"/>
    <mergeCell ref="A104:H104"/>
    <mergeCell ref="C85:C86"/>
    <mergeCell ref="J53:L53"/>
    <mergeCell ref="A56:A60"/>
    <mergeCell ref="A85:A94"/>
    <mergeCell ref="A105:A114"/>
    <mergeCell ref="A61:H61"/>
    <mergeCell ref="C45:C46"/>
    <mergeCell ref="D45:D46"/>
    <mergeCell ref="E45:E46"/>
    <mergeCell ref="F45:F46"/>
    <mergeCell ref="A1:H1"/>
    <mergeCell ref="A4:H4"/>
    <mergeCell ref="A16:A20"/>
    <mergeCell ref="A25:A34"/>
    <mergeCell ref="A36:A40"/>
    <mergeCell ref="A44:H44"/>
    <mergeCell ref="J20:M21"/>
    <mergeCell ref="A24:H24"/>
    <mergeCell ref="C5:C6"/>
    <mergeCell ref="D5:D6"/>
    <mergeCell ref="E5:E6"/>
    <mergeCell ref="F5:F6"/>
    <mergeCell ref="A5:A14"/>
    <mergeCell ref="G5:G6"/>
    <mergeCell ref="H5:H6"/>
    <mergeCell ref="A64:H64"/>
    <mergeCell ref="G45:G46"/>
    <mergeCell ref="H45:H46"/>
    <mergeCell ref="A45:A54"/>
    <mergeCell ref="C65:C66"/>
    <mergeCell ref="D65:D66"/>
    <mergeCell ref="E65:E66"/>
    <mergeCell ref="F65:F66"/>
    <mergeCell ref="G65:G66"/>
    <mergeCell ref="H65:H66"/>
    <mergeCell ref="A65:A74"/>
    <mergeCell ref="E85:E86"/>
    <mergeCell ref="F85:F86"/>
    <mergeCell ref="G85:G86"/>
    <mergeCell ref="H85:H86"/>
    <mergeCell ref="C105:C106"/>
    <mergeCell ref="D105:D106"/>
    <mergeCell ref="E105:E106"/>
    <mergeCell ref="F105:F106"/>
    <mergeCell ref="G105:G106"/>
    <mergeCell ref="C25:C26"/>
    <mergeCell ref="D25:D26"/>
    <mergeCell ref="E25:E26"/>
    <mergeCell ref="F25:F26"/>
    <mergeCell ref="G25:G26"/>
    <mergeCell ref="H25:H26"/>
  </mergeCells>
  <printOptions horizontalCentered="1" verticalCentered="1"/>
  <pageMargins left="0" right="0" top="0" bottom="0" header="0.51181102362204722" footer="0.51181102362204722"/>
  <pageSetup paperSize="9" scale="42" firstPageNumber="0" fitToHeight="6" orientation="landscape" r:id="rId1"/>
  <headerFooter alignWithMargins="0"/>
  <rowBreaks count="5" manualBreakCount="5">
    <brk id="20" max="7" man="1"/>
    <brk id="40" max="16383" man="1"/>
    <brk id="60" max="7" man="1"/>
    <brk id="80" max="16383" man="1"/>
    <brk id="101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8"/>
  <sheetViews>
    <sheetView showZeros="0" topLeftCell="A31" workbookViewId="0">
      <selection activeCell="B4" sqref="B4"/>
    </sheetView>
  </sheetViews>
  <sheetFormatPr baseColWidth="10" defaultRowHeight="12.75"/>
  <cols>
    <col min="1" max="1" width="13.42578125" customWidth="1"/>
    <col min="2" max="2" width="41.42578125" style="60" bestFit="1" customWidth="1"/>
    <col min="3" max="3" width="8.28515625" customWidth="1"/>
    <col min="4" max="4" width="7.5703125" customWidth="1"/>
    <col min="5" max="5" width="8.7109375" customWidth="1"/>
    <col min="6" max="6" width="7.28515625" customWidth="1"/>
    <col min="7" max="7" width="34.5703125" style="60" customWidth="1"/>
    <col min="8" max="9" width="8.85546875" customWidth="1"/>
    <col min="10" max="10" width="9.28515625" customWidth="1"/>
    <col min="11" max="11" width="8.5703125" customWidth="1"/>
  </cols>
  <sheetData>
    <row r="1" spans="1:11" ht="18">
      <c r="B1" s="72" t="s">
        <v>29</v>
      </c>
      <c r="C1" s="295">
        <f>'MENU DU 11 NOV AU 22 DEC'!B63</f>
        <v>43801</v>
      </c>
      <c r="D1" s="295"/>
      <c r="E1" s="71" t="s">
        <v>30</v>
      </c>
      <c r="F1" s="296">
        <f>C1+6</f>
        <v>43807</v>
      </c>
      <c r="G1" s="297"/>
      <c r="H1" s="71"/>
      <c r="I1" s="71"/>
      <c r="J1" s="71"/>
      <c r="K1" s="71"/>
    </row>
    <row r="2" spans="1:11">
      <c r="A2" s="42"/>
    </row>
    <row r="3" spans="1:11" ht="28.5" customHeight="1">
      <c r="A3" s="298">
        <f>'MENU DU 11 NOV AU 22 DEC'!B63</f>
        <v>43801</v>
      </c>
      <c r="B3" s="63" t="s">
        <v>23</v>
      </c>
      <c r="C3" s="43" t="s">
        <v>24</v>
      </c>
      <c r="D3" s="44" t="s">
        <v>25</v>
      </c>
      <c r="E3" s="43" t="s">
        <v>26</v>
      </c>
      <c r="F3" s="44" t="s">
        <v>25</v>
      </c>
      <c r="G3" s="66" t="s">
        <v>27</v>
      </c>
      <c r="H3" s="43" t="s">
        <v>24</v>
      </c>
      <c r="I3" s="44" t="s">
        <v>25</v>
      </c>
      <c r="J3" s="43" t="s">
        <v>26</v>
      </c>
      <c r="K3" s="44" t="s">
        <v>25</v>
      </c>
    </row>
    <row r="4" spans="1:11" ht="15">
      <c r="A4" s="299"/>
      <c r="B4" s="67" t="str">
        <f>'MENU DU 11 NOV AU 22 DEC'!B66</f>
        <v>FEUILLETE BOLOGNAISE</v>
      </c>
      <c r="C4" s="45"/>
      <c r="D4" s="45"/>
      <c r="E4" s="45"/>
      <c r="F4" s="45"/>
      <c r="G4" s="67">
        <f>'MENU DU 11 NOV AU 22 DEC'!B76</f>
        <v>0</v>
      </c>
      <c r="H4" s="45"/>
      <c r="I4" s="45"/>
      <c r="J4" s="45"/>
      <c r="K4" s="45"/>
    </row>
    <row r="5" spans="1:11" ht="15">
      <c r="A5" s="299"/>
      <c r="B5" s="67" t="str">
        <f>'MENU DU 11 NOV AU 22 DEC'!B68</f>
        <v>POISSON MEUNIERE</v>
      </c>
      <c r="C5" s="45"/>
      <c r="D5" s="45"/>
      <c r="E5" s="45"/>
      <c r="F5" s="45"/>
      <c r="G5" s="67" t="str">
        <f>'MENU DU 11 NOV AU 22 DEC'!B77</f>
        <v>SPAGHETTI BOLOGNAISE</v>
      </c>
      <c r="H5" s="45"/>
      <c r="I5" s="45"/>
      <c r="J5" s="45"/>
      <c r="K5" s="45"/>
    </row>
    <row r="6" spans="1:11" ht="15">
      <c r="A6" s="299"/>
      <c r="B6" s="67" t="str">
        <f>'MENU DU 11 NOV AU 22 DEC'!B69</f>
        <v>SALSIFIS &amp; PdTERRE BECHAMEL</v>
      </c>
      <c r="C6" s="45"/>
      <c r="D6" s="45"/>
      <c r="E6" s="45"/>
      <c r="F6" s="45"/>
      <c r="G6" s="67" t="str">
        <f>'MENU DU 11 NOV AU 22 DEC'!B78</f>
        <v>SALADE D'ENDIVES</v>
      </c>
      <c r="H6" s="45"/>
      <c r="I6" s="45"/>
      <c r="J6" s="45"/>
      <c r="K6" s="45"/>
    </row>
    <row r="7" spans="1:11" ht="15">
      <c r="A7" s="299"/>
      <c r="B7" s="67" t="str">
        <f>'MENU DU 11 NOV AU 22 DEC'!B71</f>
        <v>YAOURT NATURE SUCRE</v>
      </c>
      <c r="C7" s="45"/>
      <c r="D7" s="45"/>
      <c r="E7" s="45"/>
      <c r="F7" s="45"/>
      <c r="G7" s="67" t="str">
        <f>'MENU DU 11 NOV AU 22 DEC'!B79</f>
        <v>YAOURT SUCRE</v>
      </c>
      <c r="H7" s="45"/>
      <c r="I7" s="45"/>
      <c r="J7" s="45"/>
      <c r="K7" s="45"/>
    </row>
    <row r="8" spans="1:11" ht="15">
      <c r="A8" s="299"/>
      <c r="B8" s="67" t="str">
        <f>'MENU DU 11 NOV AU 22 DEC'!B73</f>
        <v>FRUIT DE SAISON</v>
      </c>
      <c r="C8" s="45"/>
      <c r="D8" s="45"/>
      <c r="E8" s="45"/>
      <c r="F8" s="45"/>
      <c r="G8" s="67" t="str">
        <f>'MENU DU 11 NOV AU 22 DEC'!B80</f>
        <v xml:space="preserve">FROMAGE BLANC A LA VANILLE </v>
      </c>
      <c r="H8" s="45"/>
      <c r="I8" s="45"/>
      <c r="J8" s="45"/>
      <c r="K8" s="45"/>
    </row>
    <row r="9" spans="1:11" ht="15">
      <c r="A9" s="300"/>
      <c r="B9" s="67" t="s">
        <v>28</v>
      </c>
      <c r="C9" s="47"/>
      <c r="D9" s="47"/>
      <c r="E9" s="47"/>
      <c r="F9" s="45"/>
      <c r="G9" s="67" t="s">
        <v>28</v>
      </c>
      <c r="H9" s="47"/>
      <c r="I9" s="47"/>
      <c r="J9" s="47"/>
      <c r="K9" s="45"/>
    </row>
    <row r="10" spans="1:11" ht="15">
      <c r="A10" s="48"/>
      <c r="B10" s="61" t="str">
        <f>LOWER([1]MENUS!B20)</f>
        <v>cafe ou infusion</v>
      </c>
      <c r="C10" s="50"/>
      <c r="D10" s="50"/>
      <c r="E10" s="50"/>
      <c r="F10" s="51"/>
      <c r="G10" s="61" t="str">
        <f>LOWER([1]MENUS!B33)</f>
        <v/>
      </c>
      <c r="H10" s="50"/>
      <c r="I10" s="50"/>
      <c r="J10" s="50"/>
      <c r="K10" s="51"/>
    </row>
    <row r="11" spans="1:11" ht="30" customHeight="1">
      <c r="A11" s="298">
        <f>SUM(A3+1)</f>
        <v>43802</v>
      </c>
      <c r="B11" s="63" t="s">
        <v>23</v>
      </c>
      <c r="C11" s="43" t="s">
        <v>24</v>
      </c>
      <c r="D11" s="44" t="s">
        <v>25</v>
      </c>
      <c r="E11" s="43" t="s">
        <v>26</v>
      </c>
      <c r="F11" s="44" t="s">
        <v>25</v>
      </c>
      <c r="G11" s="66" t="s">
        <v>27</v>
      </c>
      <c r="H11" s="43" t="s">
        <v>24</v>
      </c>
      <c r="I11" s="44" t="s">
        <v>25</v>
      </c>
      <c r="J11" s="43" t="s">
        <v>26</v>
      </c>
      <c r="K11" s="44" t="s">
        <v>25</v>
      </c>
    </row>
    <row r="12" spans="1:11" ht="15">
      <c r="A12" s="299"/>
      <c r="B12" s="67">
        <f>'MENU DU 11 NOV AU 22 DEC'!C66</f>
        <v>0</v>
      </c>
      <c r="C12" s="52"/>
      <c r="D12" s="52"/>
      <c r="E12" s="52"/>
      <c r="F12" s="53"/>
      <c r="G12" s="68" t="str">
        <f>'MENU DU 11 NOV AU 22 DEC'!C76</f>
        <v>VELOUTE DE LEGUMES
MAISON</v>
      </c>
      <c r="H12" s="52"/>
      <c r="I12" s="52"/>
      <c r="J12" s="52"/>
      <c r="K12" s="53"/>
    </row>
    <row r="13" spans="1:11" ht="15">
      <c r="A13" s="299"/>
      <c r="B13" s="67" t="str">
        <f>'MENU DU 11 NOV AU 22 DEC'!C68</f>
        <v>SAUTE DE PORC</v>
      </c>
      <c r="C13" s="45"/>
      <c r="D13" s="45"/>
      <c r="E13" s="45"/>
      <c r="F13" s="45"/>
      <c r="G13" s="68" t="str">
        <f>'MENU DU 11 NOV AU 22 DEC'!C77</f>
        <v>PAUPIETTE DE VEAU</v>
      </c>
      <c r="H13" s="45"/>
      <c r="I13" s="45"/>
      <c r="J13" s="45"/>
      <c r="K13" s="45"/>
    </row>
    <row r="14" spans="1:11" ht="15">
      <c r="A14" s="299"/>
      <c r="B14" s="67" t="str">
        <f>'MENU DU 11 NOV AU 22 DEC'!C69</f>
        <v>POMMES SAUTEES</v>
      </c>
      <c r="C14" s="45"/>
      <c r="D14" s="45"/>
      <c r="E14" s="45"/>
      <c r="F14" s="45"/>
      <c r="G14" s="68" t="str">
        <f>'MENU DU 11 NOV AU 22 DEC'!C78</f>
        <v>COTES DE BLETTES</v>
      </c>
      <c r="H14" s="45"/>
      <c r="I14" s="45"/>
      <c r="J14" s="45"/>
      <c r="K14" s="45"/>
    </row>
    <row r="15" spans="1:11" ht="15">
      <c r="A15" s="299"/>
      <c r="B15" s="67" t="str">
        <f>'MENU DU 11 NOV AU 22 DEC'!C71</f>
        <v xml:space="preserve">GOUDA </v>
      </c>
      <c r="C15" s="45"/>
      <c r="D15" s="45"/>
      <c r="E15" s="45"/>
      <c r="F15" s="45"/>
      <c r="G15" s="68">
        <f>'MENU DU 11 NOV AU 22 DEC'!C79</f>
        <v>0</v>
      </c>
      <c r="H15" s="45"/>
      <c r="I15" s="45"/>
      <c r="J15" s="45"/>
      <c r="K15" s="45"/>
    </row>
    <row r="16" spans="1:11" ht="15">
      <c r="A16" s="299"/>
      <c r="B16" s="67" t="str">
        <f>'MENU DU 11 NOV AU 22 DEC'!C73</f>
        <v>CREME DESSERT CARAMEL</v>
      </c>
      <c r="C16" s="45"/>
      <c r="D16" s="45"/>
      <c r="E16" s="45"/>
      <c r="F16" s="45"/>
      <c r="G16" s="68" t="str">
        <f>'MENU DU 11 NOV AU 22 DEC'!C80</f>
        <v>FRUIT DE SAISON</v>
      </c>
      <c r="H16" s="45"/>
      <c r="I16" s="45"/>
      <c r="J16" s="45"/>
      <c r="K16" s="45"/>
    </row>
    <row r="17" spans="1:11" ht="15">
      <c r="A17" s="300"/>
      <c r="B17" s="67" t="s">
        <v>28</v>
      </c>
      <c r="C17" s="47"/>
      <c r="D17" s="47"/>
      <c r="E17" s="47"/>
      <c r="F17" s="45"/>
      <c r="G17" s="67" t="s">
        <v>28</v>
      </c>
      <c r="H17" s="47"/>
      <c r="I17" s="47"/>
      <c r="J17" s="47"/>
      <c r="K17" s="45"/>
    </row>
    <row r="18" spans="1:11" ht="15">
      <c r="A18" s="48"/>
      <c r="B18" s="61" t="str">
        <f>LOWER([1]MENUS!C20)</f>
        <v>cafe ou infusion</v>
      </c>
      <c r="C18" s="49"/>
      <c r="D18" s="49"/>
      <c r="E18" s="49"/>
      <c r="F18" s="54"/>
      <c r="G18" s="64"/>
      <c r="H18" s="49"/>
      <c r="I18" s="49"/>
      <c r="J18" s="49"/>
      <c r="K18" s="54"/>
    </row>
    <row r="19" spans="1:11" ht="30" customHeight="1">
      <c r="A19" s="298">
        <f>SUM(A11+1)</f>
        <v>43803</v>
      </c>
      <c r="B19" s="63" t="s">
        <v>23</v>
      </c>
      <c r="C19" s="43" t="s">
        <v>24</v>
      </c>
      <c r="D19" s="44" t="s">
        <v>25</v>
      </c>
      <c r="E19" s="43" t="s">
        <v>26</v>
      </c>
      <c r="F19" s="44" t="s">
        <v>25</v>
      </c>
      <c r="G19" s="66" t="s">
        <v>27</v>
      </c>
      <c r="H19" s="43" t="s">
        <v>24</v>
      </c>
      <c r="I19" s="44" t="s">
        <v>25</v>
      </c>
      <c r="J19" s="43" t="s">
        <v>26</v>
      </c>
      <c r="K19" s="44" t="s">
        <v>25</v>
      </c>
    </row>
    <row r="20" spans="1:11" ht="15">
      <c r="A20" s="299"/>
      <c r="B20" s="67">
        <f>'MENU DU 11 NOV AU 22 DEC'!D66</f>
        <v>0</v>
      </c>
      <c r="C20" s="52"/>
      <c r="D20" s="52"/>
      <c r="E20" s="52"/>
      <c r="F20" s="53"/>
      <c r="G20" s="68">
        <f>'MENU DU 11 NOV AU 22 DEC'!D76</f>
        <v>0</v>
      </c>
      <c r="H20" s="52"/>
      <c r="I20" s="52"/>
      <c r="J20" s="52"/>
      <c r="K20" s="53"/>
    </row>
    <row r="21" spans="1:11" ht="15">
      <c r="A21" s="299"/>
      <c r="B21" s="67" t="str">
        <f>'MENU DU 11 NOV AU 22 DEC'!D68</f>
        <v>ESCALOPE DE DINDE
sauce forestière</v>
      </c>
      <c r="C21" s="46"/>
      <c r="D21" s="46"/>
      <c r="E21" s="46"/>
      <c r="F21" s="45"/>
      <c r="G21" s="68" t="str">
        <f>'MENU DU 11 NOV AU 22 DEC'!D77</f>
        <v>CHIPOLATAS GRILLEES</v>
      </c>
      <c r="H21" s="46"/>
      <c r="I21" s="46"/>
      <c r="J21" s="46"/>
      <c r="K21" s="45"/>
    </row>
    <row r="22" spans="1:11" ht="15">
      <c r="A22" s="299"/>
      <c r="B22" s="67" t="str">
        <f>'MENU DU 11 NOV AU 22 DEC'!D69</f>
        <v>HARICOTS BEURRE
et purée de pomme de terre</v>
      </c>
      <c r="C22" s="45"/>
      <c r="D22" s="45"/>
      <c r="E22" s="45"/>
      <c r="F22" s="45"/>
      <c r="G22" s="68" t="str">
        <f>'MENU DU 11 NOV AU 22 DEC'!D78</f>
        <v>GRATIN D'EPINARDS
ET PdTerre BECHAMEL</v>
      </c>
      <c r="H22" s="45"/>
      <c r="I22" s="45"/>
      <c r="J22" s="45"/>
      <c r="K22" s="45"/>
    </row>
    <row r="23" spans="1:11" ht="15">
      <c r="A23" s="299"/>
      <c r="B23" s="67" t="str">
        <f>'MENU DU 11 NOV AU 22 DEC'!D71</f>
        <v xml:space="preserve">CAMEMBERT </v>
      </c>
      <c r="C23" s="45"/>
      <c r="D23" s="45"/>
      <c r="E23" s="45"/>
      <c r="F23" s="45"/>
      <c r="G23" s="68" t="e">
        <f>'MENU DU 11 NOV AU 22 DEC'!#REF!</f>
        <v>#REF!</v>
      </c>
      <c r="H23" s="45"/>
      <c r="I23" s="45"/>
      <c r="J23" s="45"/>
      <c r="K23" s="45"/>
    </row>
    <row r="24" spans="1:11" ht="15">
      <c r="A24" s="299"/>
      <c r="B24" s="67" t="str">
        <f>'MENU DU 11 NOV AU 22 DEC'!D73</f>
        <v xml:space="preserve">SEMOULE AU LAIT 
MAISON </v>
      </c>
      <c r="C24" s="45"/>
      <c r="D24" s="45"/>
      <c r="E24" s="45"/>
      <c r="F24" s="45"/>
      <c r="G24" s="68" t="str">
        <f>'MENU DU 11 NOV AU 22 DEC'!D80</f>
        <v>PECHE AU SIROP</v>
      </c>
      <c r="H24" s="45"/>
      <c r="I24" s="45"/>
      <c r="J24" s="45"/>
      <c r="K24" s="45"/>
    </row>
    <row r="25" spans="1:11" ht="15">
      <c r="A25" s="300"/>
      <c r="B25" s="67" t="s">
        <v>28</v>
      </c>
      <c r="C25" s="45"/>
      <c r="D25" s="45"/>
      <c r="E25" s="45"/>
      <c r="F25" s="45"/>
      <c r="G25" s="67" t="s">
        <v>28</v>
      </c>
      <c r="H25" s="45"/>
      <c r="I25" s="45"/>
      <c r="J25" s="45"/>
      <c r="K25" s="45"/>
    </row>
    <row r="26" spans="1:11" ht="15">
      <c r="A26" s="48"/>
      <c r="B26" s="61" t="str">
        <f>LOWER([1]MENUS!D20)</f>
        <v>cafe ou infusion</v>
      </c>
      <c r="C26" s="49"/>
      <c r="D26" s="49"/>
      <c r="E26" s="49"/>
      <c r="F26" s="54"/>
      <c r="G26" s="65"/>
      <c r="H26" s="49"/>
      <c r="I26" s="49"/>
      <c r="J26" s="49"/>
      <c r="K26" s="54"/>
    </row>
    <row r="27" spans="1:11" ht="30" customHeight="1">
      <c r="A27" s="298">
        <f>SUM(A19+1)</f>
        <v>43804</v>
      </c>
      <c r="B27" s="63" t="s">
        <v>23</v>
      </c>
      <c r="C27" s="43" t="s">
        <v>24</v>
      </c>
      <c r="D27" s="44" t="s">
        <v>25</v>
      </c>
      <c r="E27" s="43" t="s">
        <v>26</v>
      </c>
      <c r="F27" s="44" t="s">
        <v>25</v>
      </c>
      <c r="G27" s="66" t="s">
        <v>27</v>
      </c>
      <c r="H27" s="43" t="s">
        <v>24</v>
      </c>
      <c r="I27" s="44" t="s">
        <v>25</v>
      </c>
      <c r="J27" s="43" t="s">
        <v>26</v>
      </c>
      <c r="K27" s="44" t="s">
        <v>25</v>
      </c>
    </row>
    <row r="28" spans="1:11" ht="15">
      <c r="A28" s="299"/>
      <c r="B28" s="67">
        <f>'MENU DU 11 NOV AU 22 DEC'!E66</f>
        <v>0</v>
      </c>
      <c r="C28" s="53"/>
      <c r="D28" s="53"/>
      <c r="E28" s="53"/>
      <c r="F28" s="53"/>
      <c r="G28" s="68" t="str">
        <f>'MENU DU 11 NOV AU 22 DEC'!E76</f>
        <v>SOUPE A L'OIGNON</v>
      </c>
      <c r="H28" s="53"/>
      <c r="I28" s="53"/>
      <c r="J28" s="53"/>
      <c r="K28" s="53"/>
    </row>
    <row r="29" spans="1:11" ht="15">
      <c r="A29" s="299"/>
      <c r="B29" s="67" t="str">
        <f>'MENU DU 11 NOV AU 22 DEC'!E68</f>
        <v>GALETTE BOULGOUR P.CHICHE EMMENTAL</v>
      </c>
      <c r="C29" s="46"/>
      <c r="D29" s="46"/>
      <c r="E29" s="46"/>
      <c r="F29" s="45"/>
      <c r="G29" s="68" t="str">
        <f>'MENU DU 11 NOV AU 22 DEC'!E77</f>
        <v>PAVE DE SAUMON</v>
      </c>
      <c r="H29" s="46"/>
      <c r="I29" s="46"/>
      <c r="J29" s="46"/>
      <c r="K29" s="45"/>
    </row>
    <row r="30" spans="1:11" ht="15">
      <c r="A30" s="299"/>
      <c r="B30" s="67" t="str">
        <f>'MENU DU 11 NOV AU 22 DEC'!E69</f>
        <v>COQUILLETTES</v>
      </c>
      <c r="C30" s="47"/>
      <c r="D30" s="47"/>
      <c r="E30" s="47"/>
      <c r="F30" s="45"/>
      <c r="G30" s="68" t="str">
        <f>'MENU DU 11 NOV AU 22 DEC'!E78</f>
        <v>EPINARDS A LA CREME</v>
      </c>
      <c r="H30" s="47"/>
      <c r="I30" s="47"/>
      <c r="J30" s="47"/>
      <c r="K30" s="45"/>
    </row>
    <row r="31" spans="1:11" ht="15">
      <c r="A31" s="299"/>
      <c r="B31" s="67" t="str">
        <f>'MENU DU 11 NOV AU 22 DEC'!E71</f>
        <v xml:space="preserve">VACHE QUI RIT </v>
      </c>
      <c r="C31" s="46"/>
      <c r="D31" s="46"/>
      <c r="E31" s="46"/>
      <c r="F31" s="45"/>
      <c r="G31" s="68" t="str">
        <f>'MENU DU 11 NOV AU 22 DEC'!D79</f>
        <v xml:space="preserve">SALADE VERTE </v>
      </c>
      <c r="H31" s="46"/>
      <c r="I31" s="46"/>
      <c r="J31" s="46"/>
      <c r="K31" s="45"/>
    </row>
    <row r="32" spans="1:11" ht="15">
      <c r="A32" s="299"/>
      <c r="B32" s="67" t="str">
        <f>'MENU DU 11 NOV AU 22 DEC'!E73</f>
        <v>COMPOTE</v>
      </c>
      <c r="C32" s="46"/>
      <c r="D32" s="46"/>
      <c r="E32" s="46"/>
      <c r="F32" s="45"/>
      <c r="G32" s="68" t="str">
        <f>'MENU DU 11 NOV AU 22 DEC'!E80</f>
        <v>FRUIT DE SAISON</v>
      </c>
      <c r="H32" s="46"/>
      <c r="I32" s="46"/>
      <c r="J32" s="46"/>
      <c r="K32" s="45"/>
    </row>
    <row r="33" spans="1:11" ht="15">
      <c r="A33" s="300"/>
      <c r="B33" s="67" t="s">
        <v>28</v>
      </c>
      <c r="C33" s="46"/>
      <c r="D33" s="46"/>
      <c r="E33" s="46"/>
      <c r="F33" s="45"/>
      <c r="G33" s="67" t="s">
        <v>28</v>
      </c>
      <c r="H33" s="46"/>
      <c r="I33" s="46"/>
      <c r="J33" s="46"/>
      <c r="K33" s="45"/>
    </row>
    <row r="34" spans="1:11" ht="15">
      <c r="A34" s="55"/>
      <c r="B34" s="61" t="str">
        <f>LOWER([1]MENUS!E20)</f>
        <v>cafe ou infusion</v>
      </c>
      <c r="C34" s="49"/>
      <c r="D34" s="49"/>
      <c r="E34" s="49"/>
      <c r="F34" s="54"/>
      <c r="G34" s="65"/>
      <c r="H34" s="49"/>
      <c r="I34" s="49"/>
      <c r="J34" s="49"/>
      <c r="K34" s="54"/>
    </row>
    <row r="35" spans="1:11" ht="25.5">
      <c r="A35" s="298">
        <f>SUM(A27+1)</f>
        <v>43805</v>
      </c>
      <c r="B35" s="63" t="s">
        <v>23</v>
      </c>
      <c r="C35" s="69" t="s">
        <v>24</v>
      </c>
      <c r="D35" s="70" t="s">
        <v>25</v>
      </c>
      <c r="E35" s="69" t="s">
        <v>26</v>
      </c>
      <c r="F35" s="70" t="s">
        <v>25</v>
      </c>
      <c r="G35" s="66" t="s">
        <v>27</v>
      </c>
      <c r="H35" s="69" t="s">
        <v>24</v>
      </c>
      <c r="I35" s="70" t="s">
        <v>25</v>
      </c>
      <c r="J35" s="69" t="s">
        <v>26</v>
      </c>
      <c r="K35" s="70" t="s">
        <v>25</v>
      </c>
    </row>
    <row r="36" spans="1:11" ht="15">
      <c r="A36" s="299"/>
      <c r="B36" s="67">
        <f>'MENU DU 11 NOV AU 22 DEC'!F66</f>
        <v>0</v>
      </c>
      <c r="C36" s="43"/>
      <c r="D36" s="44"/>
      <c r="E36" s="43"/>
      <c r="F36" s="44"/>
      <c r="G36" s="68">
        <f>'MENU DU 11 NOV AU 22 DEC'!F76</f>
        <v>0</v>
      </c>
      <c r="H36" s="43"/>
      <c r="I36" s="44"/>
      <c r="J36" s="43"/>
      <c r="K36" s="44"/>
    </row>
    <row r="37" spans="1:11" ht="15">
      <c r="A37" s="299"/>
      <c r="B37" s="67" t="str">
        <f>'MENU DU 11 NOV AU 22 DEC'!F68</f>
        <v>TARTIFLETTE</v>
      </c>
      <c r="C37" s="53"/>
      <c r="D37" s="53"/>
      <c r="E37" s="53"/>
      <c r="F37" s="53"/>
      <c r="G37" s="68" t="str">
        <f>'MENU DU 11 NOV AU 22 DEC'!F77</f>
        <v xml:space="preserve">GALETTE BRETONNE </v>
      </c>
      <c r="H37" s="53"/>
      <c r="I37" s="53"/>
      <c r="J37" s="53"/>
      <c r="K37" s="53"/>
    </row>
    <row r="38" spans="1:11" ht="15">
      <c r="A38" s="299"/>
      <c r="B38" s="67" t="str">
        <f>'MENU DU 11 NOV AU 22 DEC'!F69</f>
        <v>MAISON</v>
      </c>
      <c r="C38" s="45"/>
      <c r="D38" s="45"/>
      <c r="E38" s="45"/>
      <c r="F38" s="45"/>
      <c r="G38" s="68" t="str">
        <f>'MENU DU 11 NOV AU 22 DEC'!F78</f>
        <v>GARNIE</v>
      </c>
      <c r="H38" s="45"/>
      <c r="I38" s="45"/>
      <c r="J38" s="45"/>
      <c r="K38" s="45"/>
    </row>
    <row r="39" spans="1:11" ht="15">
      <c r="A39" s="299"/>
      <c r="B39" s="67" t="str">
        <f>'MENU DU 11 NOV AU 22 DEC'!F71</f>
        <v>PETIT SUISSE SUCRE</v>
      </c>
      <c r="C39" s="45"/>
      <c r="D39" s="45"/>
      <c r="E39" s="45"/>
      <c r="F39" s="45"/>
      <c r="G39" s="68" t="str">
        <f>'MENU DU 11 NOV AU 22 DEC'!F79</f>
        <v xml:space="preserve">SALADE VERTE </v>
      </c>
      <c r="H39" s="45"/>
      <c r="I39" s="45"/>
      <c r="J39" s="45"/>
      <c r="K39" s="45"/>
    </row>
    <row r="40" spans="1:11" ht="15">
      <c r="A40" s="299"/>
      <c r="B40" s="67" t="str">
        <f>'MENU DU 11 NOV AU 22 DEC'!F73</f>
        <v>FRUIT DE SAISON</v>
      </c>
      <c r="C40" s="45"/>
      <c r="D40" s="45"/>
      <c r="E40" s="45"/>
      <c r="F40" s="45"/>
      <c r="G40" s="68" t="str">
        <f>'MENU DU 11 NOV AU 22 DEC'!F80</f>
        <v>FROMAGE BLANC VANILLE</v>
      </c>
      <c r="H40" s="45"/>
      <c r="I40" s="45"/>
      <c r="J40" s="45"/>
      <c r="K40" s="45"/>
    </row>
    <row r="41" spans="1:11" ht="15">
      <c r="A41" s="300"/>
      <c r="B41" s="67" t="s">
        <v>28</v>
      </c>
      <c r="C41" s="45"/>
      <c r="D41" s="45"/>
      <c r="E41" s="45"/>
      <c r="F41" s="45"/>
      <c r="G41" s="67" t="s">
        <v>28</v>
      </c>
      <c r="H41" s="45"/>
      <c r="I41" s="45"/>
      <c r="J41" s="45"/>
      <c r="K41" s="45"/>
    </row>
    <row r="42" spans="1:11" ht="15">
      <c r="A42" s="55"/>
      <c r="B42" s="61" t="str">
        <f>LOWER([1]MENUS!F20)</f>
        <v>cafe ou infusion</v>
      </c>
      <c r="C42" s="49"/>
      <c r="D42" s="49"/>
      <c r="E42" s="49"/>
      <c r="F42" s="54"/>
      <c r="G42" s="65"/>
      <c r="H42" s="49"/>
      <c r="I42" s="49"/>
      <c r="J42" s="49"/>
      <c r="K42" s="54"/>
    </row>
    <row r="43" spans="1:11" ht="30" customHeight="1">
      <c r="A43" s="298">
        <f>SUM(A35+1)</f>
        <v>43806</v>
      </c>
      <c r="B43" s="63" t="s">
        <v>23</v>
      </c>
      <c r="C43" s="43" t="s">
        <v>24</v>
      </c>
      <c r="D43" s="44" t="s">
        <v>25</v>
      </c>
      <c r="E43" s="43" t="s">
        <v>26</v>
      </c>
      <c r="F43" s="44" t="s">
        <v>25</v>
      </c>
      <c r="G43" s="66" t="s">
        <v>27</v>
      </c>
      <c r="H43" s="43" t="s">
        <v>24</v>
      </c>
      <c r="I43" s="44" t="s">
        <v>25</v>
      </c>
      <c r="J43" s="43" t="s">
        <v>26</v>
      </c>
      <c r="K43" s="44" t="s">
        <v>25</v>
      </c>
    </row>
    <row r="44" spans="1:11" ht="15">
      <c r="A44" s="299"/>
      <c r="B44" s="67">
        <f>'MENU DU 11 NOV AU 22 DEC'!G66</f>
        <v>0</v>
      </c>
      <c r="C44" s="56"/>
      <c r="D44" s="56"/>
      <c r="E44" s="56"/>
      <c r="F44" s="57"/>
      <c r="G44" s="68" t="str">
        <f>'MENU DU 11 NOV AU 22 DEC'!G76</f>
        <v>POTAGE DU CHEF</v>
      </c>
      <c r="H44" s="56"/>
      <c r="I44" s="56"/>
      <c r="J44" s="56"/>
      <c r="K44" s="57"/>
    </row>
    <row r="45" spans="1:11" ht="15">
      <c r="A45" s="299"/>
      <c r="B45" s="67">
        <f>'MENU DU 11 NOV AU 22 DEC'!G68</f>
        <v>0</v>
      </c>
      <c r="C45" s="43"/>
      <c r="D45" s="44"/>
      <c r="E45" s="43"/>
      <c r="F45" s="44"/>
      <c r="G45" s="68" t="str">
        <f>'MENU DU 11 NOV AU 22 DEC'!G77</f>
        <v>ROTI DE PORC</v>
      </c>
      <c r="H45" s="43"/>
      <c r="I45" s="44"/>
      <c r="J45" s="43"/>
      <c r="K45" s="44"/>
    </row>
    <row r="46" spans="1:11" ht="15">
      <c r="A46" s="299"/>
      <c r="B46" s="67">
        <f>'MENU DU 11 NOV AU 22 DEC'!G69</f>
        <v>0</v>
      </c>
      <c r="C46" s="53"/>
      <c r="D46" s="53"/>
      <c r="E46" s="53"/>
      <c r="F46" s="53"/>
      <c r="G46" s="68" t="str">
        <f>'MENU DU 11 NOV AU 22 DEC'!G78</f>
        <v>BROCOLIS</v>
      </c>
      <c r="H46" s="53"/>
      <c r="I46" s="53"/>
      <c r="J46" s="53"/>
      <c r="K46" s="53"/>
    </row>
    <row r="47" spans="1:11" ht="15">
      <c r="A47" s="299"/>
      <c r="B47" s="67">
        <f>'MENU DU 11 NOV AU 22 DEC'!G71</f>
        <v>0</v>
      </c>
      <c r="C47" s="45"/>
      <c r="D47" s="45"/>
      <c r="E47" s="45"/>
      <c r="F47" s="45"/>
      <c r="G47" s="68">
        <f>'MENU DU 11 NOV AU 22 DEC'!G79</f>
        <v>0</v>
      </c>
      <c r="H47" s="45"/>
      <c r="I47" s="45"/>
      <c r="J47" s="45"/>
      <c r="K47" s="45"/>
    </row>
    <row r="48" spans="1:11" ht="15">
      <c r="A48" s="299"/>
      <c r="B48" s="67">
        <f>'MENU DU 11 NOV AU 22 DEC'!G73</f>
        <v>0</v>
      </c>
      <c r="C48" s="45"/>
      <c r="D48" s="45"/>
      <c r="E48" s="45"/>
      <c r="F48" s="45"/>
      <c r="G48" s="68" t="str">
        <f>'MENU DU 11 NOV AU 22 DEC'!G80</f>
        <v>COMPOTE DE FRUITS</v>
      </c>
      <c r="H48" s="45"/>
      <c r="I48" s="45"/>
      <c r="J48" s="45"/>
      <c r="K48" s="45"/>
    </row>
    <row r="49" spans="1:11" ht="15">
      <c r="A49" s="300"/>
      <c r="B49" s="67" t="s">
        <v>28</v>
      </c>
      <c r="C49" s="45"/>
      <c r="D49" s="45"/>
      <c r="E49" s="45"/>
      <c r="F49" s="45"/>
      <c r="G49" s="67" t="s">
        <v>28</v>
      </c>
      <c r="H49" s="45"/>
      <c r="I49" s="45"/>
      <c r="J49" s="45"/>
      <c r="K49" s="45"/>
    </row>
    <row r="50" spans="1:11" ht="15">
      <c r="A50" s="55"/>
      <c r="B50" s="61" t="str">
        <f>LOWER([1]MENUS!G20)</f>
        <v>cafe ou infusion</v>
      </c>
      <c r="C50" s="49"/>
      <c r="D50" s="49"/>
      <c r="E50" s="49"/>
      <c r="F50" s="54"/>
      <c r="G50" s="65"/>
      <c r="H50" s="49"/>
      <c r="I50" s="49"/>
      <c r="J50" s="49"/>
      <c r="K50" s="54"/>
    </row>
    <row r="51" spans="1:11" ht="30" customHeight="1">
      <c r="A51" s="298">
        <f>SUM(A43+1)</f>
        <v>43807</v>
      </c>
      <c r="B51" s="63" t="s">
        <v>23</v>
      </c>
      <c r="C51" s="43" t="s">
        <v>24</v>
      </c>
      <c r="D51" s="44" t="s">
        <v>25</v>
      </c>
      <c r="E51" s="43" t="s">
        <v>26</v>
      </c>
      <c r="F51" s="44" t="s">
        <v>25</v>
      </c>
      <c r="G51" s="66" t="s">
        <v>27</v>
      </c>
      <c r="H51" s="43" t="s">
        <v>24</v>
      </c>
      <c r="I51" s="44" t="s">
        <v>25</v>
      </c>
      <c r="J51" s="43" t="s">
        <v>26</v>
      </c>
      <c r="K51" s="44" t="s">
        <v>25</v>
      </c>
    </row>
    <row r="52" spans="1:11" ht="15">
      <c r="A52" s="299"/>
      <c r="B52" s="67">
        <f>'MENU DU 11 NOV AU 22 DEC'!H66</f>
        <v>0</v>
      </c>
      <c r="C52" s="45"/>
      <c r="D52" s="45"/>
      <c r="E52" s="45"/>
      <c r="F52" s="45"/>
      <c r="G52" s="68">
        <f>'MENU DU 11 NOV AU 22 DEC'!H76</f>
        <v>0</v>
      </c>
      <c r="H52" s="45"/>
      <c r="I52" s="45"/>
      <c r="J52" s="45"/>
      <c r="K52" s="45"/>
    </row>
    <row r="53" spans="1:11" ht="15">
      <c r="A53" s="299"/>
      <c r="B53" s="67">
        <f>'MENU DU 11 NOV AU 22 DEC'!H68</f>
        <v>0</v>
      </c>
      <c r="C53" s="56"/>
      <c r="D53" s="56"/>
      <c r="E53" s="56"/>
      <c r="F53" s="57"/>
      <c r="G53" s="68" t="str">
        <f>'MENU DU 11 NOV AU 22 DEC'!H77</f>
        <v>CANNELLONIS</v>
      </c>
      <c r="H53" s="56"/>
      <c r="I53" s="56"/>
      <c r="J53" s="56"/>
      <c r="K53" s="57"/>
    </row>
    <row r="54" spans="1:11" ht="15">
      <c r="A54" s="299"/>
      <c r="B54" s="67">
        <f>'MENU DU 11 NOV AU 22 DEC'!H69</f>
        <v>0</v>
      </c>
      <c r="C54" s="43"/>
      <c r="D54" s="44"/>
      <c r="E54" s="43"/>
      <c r="F54" s="44"/>
      <c r="G54" s="68" t="str">
        <f>'MENU DU 11 NOV AU 22 DEC'!H78</f>
        <v>GRATINE</v>
      </c>
      <c r="H54" s="43"/>
      <c r="I54" s="44"/>
      <c r="J54" s="43"/>
      <c r="K54" s="44"/>
    </row>
    <row r="55" spans="1:11" ht="15">
      <c r="A55" s="299"/>
      <c r="B55" s="67">
        <f>'MENU DU 11 NOV AU 22 DEC'!H71</f>
        <v>0</v>
      </c>
      <c r="C55" s="53"/>
      <c r="D55" s="53"/>
      <c r="E55" s="53"/>
      <c r="F55" s="58"/>
      <c r="G55" s="68" t="str">
        <f>'MENU DU 11 NOV AU 22 DEC'!H79</f>
        <v>SALADE VERTE</v>
      </c>
      <c r="H55" s="53"/>
      <c r="I55" s="53"/>
      <c r="J55" s="53"/>
      <c r="K55" s="58"/>
    </row>
    <row r="56" spans="1:11" ht="15">
      <c r="A56" s="299"/>
      <c r="B56" s="67">
        <f>'MENU DU 11 NOV AU 22 DEC'!H73</f>
        <v>0</v>
      </c>
      <c r="C56" s="53"/>
      <c r="D56" s="53"/>
      <c r="E56" s="53"/>
      <c r="F56" s="58"/>
      <c r="G56" s="68" t="str">
        <f>'MENU DU 11 NOV AU 22 DEC'!H80</f>
        <v>PATISSERIE DU CHEF</v>
      </c>
      <c r="H56" s="53"/>
      <c r="I56" s="53"/>
      <c r="J56" s="53"/>
      <c r="K56" s="58"/>
    </row>
    <row r="57" spans="1:11" ht="15.75" thickBot="1">
      <c r="A57" s="300"/>
      <c r="B57" s="67" t="s">
        <v>28</v>
      </c>
      <c r="C57" s="45"/>
      <c r="D57" s="45"/>
      <c r="E57" s="45"/>
      <c r="F57" s="45"/>
      <c r="G57" s="67" t="s">
        <v>28</v>
      </c>
      <c r="H57" s="45"/>
      <c r="I57" s="45"/>
      <c r="J57" s="45"/>
      <c r="K57" s="45"/>
    </row>
    <row r="58" spans="1:11" ht="15.75" thickBot="1">
      <c r="A58" s="59"/>
      <c r="B58" s="62" t="str">
        <f>LOWER([1]MENUS!H20)</f>
        <v>cafe ou infusion</v>
      </c>
      <c r="C58" s="49"/>
      <c r="D58" s="49"/>
      <c r="E58" s="49"/>
      <c r="F58" s="54"/>
      <c r="G58" s="65"/>
      <c r="H58" s="49"/>
      <c r="I58" s="49"/>
      <c r="J58" s="49"/>
      <c r="K58" s="54"/>
    </row>
  </sheetData>
  <mergeCells count="9">
    <mergeCell ref="A35:A41"/>
    <mergeCell ref="A43:A49"/>
    <mergeCell ref="A51:A57"/>
    <mergeCell ref="C1:D1"/>
    <mergeCell ref="F1:G1"/>
    <mergeCell ref="A3:A9"/>
    <mergeCell ref="A11:A17"/>
    <mergeCell ref="A19:A25"/>
    <mergeCell ref="A27:A33"/>
  </mergeCells>
  <printOptions horizontalCentered="1" verticalCentered="1"/>
  <pageMargins left="0" right="0" top="0" bottom="0" header="0" footer="0"/>
  <pageSetup paperSize="9"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8"/>
  <sheetViews>
    <sheetView showZeros="0" topLeftCell="A34" workbookViewId="0">
      <selection activeCell="B4" sqref="B4"/>
    </sheetView>
  </sheetViews>
  <sheetFormatPr baseColWidth="10" defaultRowHeight="12.75"/>
  <cols>
    <col min="1" max="1" width="13.42578125" customWidth="1"/>
    <col min="2" max="2" width="41.42578125" style="60" bestFit="1" customWidth="1"/>
    <col min="3" max="3" width="8.28515625" customWidth="1"/>
    <col min="4" max="4" width="7.5703125" customWidth="1"/>
    <col min="5" max="5" width="8.7109375" customWidth="1"/>
    <col min="6" max="6" width="7.28515625" customWidth="1"/>
    <col min="7" max="7" width="34.5703125" style="60" customWidth="1"/>
    <col min="8" max="9" width="8.85546875" customWidth="1"/>
    <col min="10" max="10" width="9.28515625" customWidth="1"/>
    <col min="11" max="11" width="8.5703125" customWidth="1"/>
  </cols>
  <sheetData>
    <row r="1" spans="1:11" ht="18">
      <c r="B1" s="72" t="s">
        <v>29</v>
      </c>
      <c r="C1" s="295">
        <f>'MENU DU 11 NOV AU 22 DEC'!B83</f>
        <v>43808</v>
      </c>
      <c r="D1" s="295"/>
      <c r="E1" s="71" t="s">
        <v>30</v>
      </c>
      <c r="F1" s="296">
        <f>C1+6</f>
        <v>43814</v>
      </c>
      <c r="G1" s="297"/>
      <c r="H1" s="71"/>
      <c r="I1" s="71"/>
      <c r="J1" s="71"/>
      <c r="K1" s="71"/>
    </row>
    <row r="2" spans="1:11">
      <c r="A2" s="42"/>
    </row>
    <row r="3" spans="1:11" ht="28.5" customHeight="1">
      <c r="A3" s="298">
        <f>'MENU DU 11 NOV AU 22 DEC'!B83</f>
        <v>43808</v>
      </c>
      <c r="B3" s="63" t="s">
        <v>23</v>
      </c>
      <c r="C3" s="43" t="s">
        <v>24</v>
      </c>
      <c r="D3" s="44" t="s">
        <v>25</v>
      </c>
      <c r="E3" s="43" t="s">
        <v>26</v>
      </c>
      <c r="F3" s="44" t="s">
        <v>25</v>
      </c>
      <c r="G3" s="66" t="s">
        <v>27</v>
      </c>
      <c r="H3" s="43" t="s">
        <v>24</v>
      </c>
      <c r="I3" s="44" t="s">
        <v>25</v>
      </c>
      <c r="J3" s="43" t="s">
        <v>26</v>
      </c>
      <c r="K3" s="44" t="s">
        <v>25</v>
      </c>
    </row>
    <row r="4" spans="1:11" ht="15">
      <c r="A4" s="299"/>
      <c r="B4" s="67" t="str">
        <f>'MENU DU 11 NOV AU 22 DEC'!B86</f>
        <v>RILLETTE - CORNICHON</v>
      </c>
      <c r="C4" s="45"/>
      <c r="D4" s="45"/>
      <c r="E4" s="45"/>
      <c r="F4" s="45"/>
      <c r="G4" s="67">
        <f>'MENU DU 11 NOV AU 22 DEC'!B96</f>
        <v>0</v>
      </c>
      <c r="H4" s="45"/>
      <c r="I4" s="45"/>
      <c r="J4" s="45"/>
      <c r="K4" s="45"/>
    </row>
    <row r="5" spans="1:11" ht="15">
      <c r="A5" s="299"/>
      <c r="B5" s="67" t="str">
        <f>'MENU DU 11 NOV AU 22 DEC'!B88</f>
        <v>JAMBON 
GRILL BRAISEE</v>
      </c>
      <c r="C5" s="45"/>
      <c r="D5" s="45"/>
      <c r="E5" s="45"/>
      <c r="F5" s="45"/>
      <c r="G5" s="67" t="str">
        <f>'MENU DU 11 NOV AU 22 DEC'!B97</f>
        <v>ANDOUILLETTE GRILLEE</v>
      </c>
      <c r="H5" s="45"/>
      <c r="I5" s="45"/>
      <c r="J5" s="45"/>
      <c r="K5" s="45"/>
    </row>
    <row r="6" spans="1:11" ht="15">
      <c r="A6" s="299"/>
      <c r="B6" s="67" t="str">
        <f>'MENU DU 11 NOV AU 22 DEC'!B89</f>
        <v>HARICOTS BEURRE</v>
      </c>
      <c r="C6" s="45"/>
      <c r="D6" s="45"/>
      <c r="E6" s="45"/>
      <c r="F6" s="45"/>
      <c r="G6" s="67" t="str">
        <f>'MENU DU 11 NOV AU 22 DEC'!B98</f>
        <v>PUREE DE POMMES DE TERRE</v>
      </c>
      <c r="H6" s="45"/>
      <c r="I6" s="45"/>
      <c r="J6" s="45"/>
      <c r="K6" s="45"/>
    </row>
    <row r="7" spans="1:11" ht="15">
      <c r="A7" s="299"/>
      <c r="B7" s="67" t="str">
        <f>'MENU DU 11 NOV AU 22 DEC'!B91</f>
        <v xml:space="preserve">SAMOS </v>
      </c>
      <c r="C7" s="45"/>
      <c r="D7" s="45"/>
      <c r="E7" s="45"/>
      <c r="F7" s="45"/>
      <c r="G7" s="67">
        <f>'MENU DU 11 NOV AU 22 DEC'!B99</f>
        <v>0</v>
      </c>
      <c r="H7" s="45"/>
      <c r="I7" s="45"/>
      <c r="J7" s="45"/>
      <c r="K7" s="45"/>
    </row>
    <row r="8" spans="1:11" ht="15">
      <c r="A8" s="299"/>
      <c r="B8" s="67" t="str">
        <f>'MENU DU 11 NOV AU 22 DEC'!B93</f>
        <v xml:space="preserve">MOUSSE AU CHOCOLAT </v>
      </c>
      <c r="C8" s="45"/>
      <c r="D8" s="45"/>
      <c r="E8" s="45"/>
      <c r="F8" s="45"/>
      <c r="G8" s="67" t="str">
        <f>'MENU DU 11 NOV AU 22 DEC'!B100</f>
        <v>YAOURT AROMATISE</v>
      </c>
      <c r="H8" s="45"/>
      <c r="I8" s="45"/>
      <c r="J8" s="45"/>
      <c r="K8" s="45"/>
    </row>
    <row r="9" spans="1:11" ht="15">
      <c r="A9" s="300"/>
      <c r="B9" s="67" t="s">
        <v>28</v>
      </c>
      <c r="C9" s="47"/>
      <c r="D9" s="47"/>
      <c r="E9" s="47"/>
      <c r="F9" s="45"/>
      <c r="G9" s="67" t="s">
        <v>28</v>
      </c>
      <c r="H9" s="47"/>
      <c r="I9" s="47"/>
      <c r="J9" s="47"/>
      <c r="K9" s="45"/>
    </row>
    <row r="10" spans="1:11" ht="15">
      <c r="A10" s="48"/>
      <c r="B10" s="61" t="str">
        <f>LOWER([1]MENUS!B20)</f>
        <v>cafe ou infusion</v>
      </c>
      <c r="C10" s="50"/>
      <c r="D10" s="50"/>
      <c r="E10" s="50"/>
      <c r="F10" s="51"/>
      <c r="G10" s="61" t="str">
        <f>LOWER([1]MENUS!B33)</f>
        <v/>
      </c>
      <c r="H10" s="50"/>
      <c r="I10" s="50"/>
      <c r="J10" s="50"/>
      <c r="K10" s="51"/>
    </row>
    <row r="11" spans="1:11" ht="30" customHeight="1">
      <c r="A11" s="298">
        <f>SUM(A3+1)</f>
        <v>43809</v>
      </c>
      <c r="B11" s="63" t="s">
        <v>23</v>
      </c>
      <c r="C11" s="43" t="s">
        <v>24</v>
      </c>
      <c r="D11" s="44" t="s">
        <v>25</v>
      </c>
      <c r="E11" s="43" t="s">
        <v>26</v>
      </c>
      <c r="F11" s="44" t="s">
        <v>25</v>
      </c>
      <c r="G11" s="66" t="s">
        <v>27</v>
      </c>
      <c r="H11" s="43" t="s">
        <v>24</v>
      </c>
      <c r="I11" s="44" t="s">
        <v>25</v>
      </c>
      <c r="J11" s="43" t="s">
        <v>26</v>
      </c>
      <c r="K11" s="44" t="s">
        <v>25</v>
      </c>
    </row>
    <row r="12" spans="1:11" ht="15">
      <c r="A12" s="299"/>
      <c r="B12" s="67">
        <f>'MENU DU 11 NOV AU 22 DEC'!C86</f>
        <v>0</v>
      </c>
      <c r="C12" s="52"/>
      <c r="D12" s="52"/>
      <c r="E12" s="52"/>
      <c r="F12" s="53"/>
      <c r="G12" s="68" t="str">
        <f>'MENU DU 11 NOV AU 22 DEC'!C96</f>
        <v>SOUPE TOMATE VERMICELLE</v>
      </c>
      <c r="H12" s="52"/>
      <c r="I12" s="52"/>
      <c r="J12" s="52"/>
      <c r="K12" s="53"/>
    </row>
    <row r="13" spans="1:11" ht="15">
      <c r="A13" s="299"/>
      <c r="B13" s="67" t="str">
        <f>'MENU DU 11 NOV AU 22 DEC'!C88</f>
        <v>SAUTE DE DINDE</v>
      </c>
      <c r="C13" s="45"/>
      <c r="D13" s="45"/>
      <c r="E13" s="45"/>
      <c r="F13" s="45"/>
      <c r="G13" s="68" t="str">
        <f>'MENU DU 11 NOV AU 22 DEC'!C97</f>
        <v>ŒUFS FLORENTINES</v>
      </c>
      <c r="H13" s="45"/>
      <c r="I13" s="45"/>
      <c r="J13" s="45"/>
      <c r="K13" s="45"/>
    </row>
    <row r="14" spans="1:11" ht="15">
      <c r="A14" s="299"/>
      <c r="B14" s="67" t="str">
        <f>'MENU DU 11 NOV AU 22 DEC'!C89</f>
        <v>MACARONIS</v>
      </c>
      <c r="C14" s="45"/>
      <c r="D14" s="45"/>
      <c r="E14" s="45"/>
      <c r="F14" s="45"/>
      <c r="G14" s="68" t="str">
        <f>'MENU DU 11 NOV AU 22 DEC'!C98</f>
        <v>EPINARDS BECHAMEL</v>
      </c>
      <c r="H14" s="45"/>
      <c r="I14" s="45"/>
      <c r="J14" s="45"/>
      <c r="K14" s="45"/>
    </row>
    <row r="15" spans="1:11" ht="15">
      <c r="A15" s="299"/>
      <c r="B15" s="67" t="str">
        <f>'MENU DU 11 NOV AU 22 DEC'!C91</f>
        <v xml:space="preserve">BRIE </v>
      </c>
      <c r="C15" s="45"/>
      <c r="D15" s="45"/>
      <c r="E15" s="45"/>
      <c r="F15" s="45"/>
      <c r="G15" s="68">
        <f>'MENU DU 11 NOV AU 22 DEC'!C99</f>
        <v>0</v>
      </c>
      <c r="H15" s="45"/>
      <c r="I15" s="45"/>
      <c r="J15" s="45"/>
      <c r="K15" s="45"/>
    </row>
    <row r="16" spans="1:11" ht="15">
      <c r="A16" s="299"/>
      <c r="B16" s="67" t="str">
        <f>'MENU DU 11 NOV AU 22 DEC'!C93</f>
        <v>FRUIT DE SAISON</v>
      </c>
      <c r="C16" s="45"/>
      <c r="D16" s="45"/>
      <c r="E16" s="45"/>
      <c r="F16" s="45"/>
      <c r="G16" s="68" t="str">
        <f>'MENU DU 11 NOV AU 22 DEC'!C100</f>
        <v>FRUIT DE SAISON</v>
      </c>
      <c r="H16" s="45"/>
      <c r="I16" s="45"/>
      <c r="J16" s="45"/>
      <c r="K16" s="45"/>
    </row>
    <row r="17" spans="1:11" ht="15">
      <c r="A17" s="300"/>
      <c r="B17" s="67" t="s">
        <v>28</v>
      </c>
      <c r="C17" s="47"/>
      <c r="D17" s="47"/>
      <c r="E17" s="47"/>
      <c r="F17" s="45"/>
      <c r="G17" s="67" t="s">
        <v>28</v>
      </c>
      <c r="H17" s="47"/>
      <c r="I17" s="47"/>
      <c r="J17" s="47"/>
      <c r="K17" s="45"/>
    </row>
    <row r="18" spans="1:11" ht="15">
      <c r="A18" s="48"/>
      <c r="B18" s="61" t="str">
        <f>LOWER([1]MENUS!C20)</f>
        <v>cafe ou infusion</v>
      </c>
      <c r="C18" s="49"/>
      <c r="D18" s="49"/>
      <c r="E18" s="49"/>
      <c r="F18" s="54"/>
      <c r="G18" s="64"/>
      <c r="H18" s="49"/>
      <c r="I18" s="49"/>
      <c r="J18" s="49"/>
      <c r="K18" s="54"/>
    </row>
    <row r="19" spans="1:11" ht="30" customHeight="1">
      <c r="A19" s="298">
        <f>SUM(A11+1)</f>
        <v>43810</v>
      </c>
      <c r="B19" s="63" t="s">
        <v>23</v>
      </c>
      <c r="C19" s="43" t="s">
        <v>24</v>
      </c>
      <c r="D19" s="44" t="s">
        <v>25</v>
      </c>
      <c r="E19" s="43" t="s">
        <v>26</v>
      </c>
      <c r="F19" s="44" t="s">
        <v>25</v>
      </c>
      <c r="G19" s="66" t="s">
        <v>27</v>
      </c>
      <c r="H19" s="43" t="s">
        <v>24</v>
      </c>
      <c r="I19" s="44" t="s">
        <v>25</v>
      </c>
      <c r="J19" s="43" t="s">
        <v>26</v>
      </c>
      <c r="K19" s="44" t="s">
        <v>25</v>
      </c>
    </row>
    <row r="20" spans="1:11" ht="15">
      <c r="A20" s="299"/>
      <c r="B20" s="67">
        <f>'MENU DU 11 NOV AU 22 DEC'!D86</f>
        <v>0</v>
      </c>
      <c r="C20" s="52"/>
      <c r="D20" s="52"/>
      <c r="E20" s="52"/>
      <c r="F20" s="53"/>
      <c r="G20" s="68">
        <f>'MENU DU 11 NOV AU 22 DEC'!D96</f>
        <v>0</v>
      </c>
      <c r="H20" s="52"/>
      <c r="I20" s="52"/>
      <c r="J20" s="52"/>
      <c r="K20" s="53"/>
    </row>
    <row r="21" spans="1:11" ht="15">
      <c r="A21" s="299"/>
      <c r="B21" s="67" t="str">
        <f>'MENU DU 11 NOV AU 22 DEC'!D88</f>
        <v>BŒUF AU PAPRIKA</v>
      </c>
      <c r="C21" s="46"/>
      <c r="D21" s="46"/>
      <c r="E21" s="46"/>
      <c r="F21" s="45"/>
      <c r="G21" s="68" t="str">
        <f>'MENU DU 11 NOV AU 22 DEC'!D97</f>
        <v>LAPIN 
SAUCE MOUTARDE</v>
      </c>
      <c r="H21" s="46"/>
      <c r="I21" s="46"/>
      <c r="J21" s="46"/>
      <c r="K21" s="45"/>
    </row>
    <row r="22" spans="1:11" ht="15">
      <c r="A22" s="299"/>
      <c r="B22" s="67" t="str">
        <f>'MENU DU 11 NOV AU 22 DEC'!D89</f>
        <v>CAROTTES AU JUS
et pommes rissolées</v>
      </c>
      <c r="C22" s="45"/>
      <c r="D22" s="45"/>
      <c r="E22" s="45"/>
      <c r="F22" s="45"/>
      <c r="G22" s="68" t="str">
        <f>'MENU DU 11 NOV AU 22 DEC'!D98</f>
        <v xml:space="preserve">PETITS POIS </v>
      </c>
      <c r="H22" s="45"/>
      <c r="I22" s="45"/>
      <c r="J22" s="45"/>
      <c r="K22" s="45"/>
    </row>
    <row r="23" spans="1:11" ht="15">
      <c r="A23" s="299"/>
      <c r="B23" s="67" t="str">
        <f>'MENU DU 11 NOV AU 22 DEC'!D91</f>
        <v xml:space="preserve">TARTARE AIL &amp; FINES HERBES </v>
      </c>
      <c r="C23" s="45"/>
      <c r="D23" s="45"/>
      <c r="E23" s="45"/>
      <c r="F23" s="45"/>
      <c r="G23" s="68">
        <f>'MENU DU 11 NOV AU 22 DEC'!D99</f>
        <v>0</v>
      </c>
      <c r="H23" s="45"/>
      <c r="I23" s="45"/>
      <c r="J23" s="45"/>
      <c r="K23" s="45"/>
    </row>
    <row r="24" spans="1:11" ht="15">
      <c r="A24" s="299"/>
      <c r="B24" s="67" t="str">
        <f>'MENU DU 11 NOV AU 22 DEC'!D93</f>
        <v>COMPOTE</v>
      </c>
      <c r="C24" s="45"/>
      <c r="D24" s="45"/>
      <c r="E24" s="45"/>
      <c r="F24" s="45"/>
      <c r="G24" s="68" t="str">
        <f>'MENU DU 11 NOV AU 22 DEC'!D100</f>
        <v>ILE FLOTTANTE</v>
      </c>
      <c r="H24" s="45"/>
      <c r="I24" s="45"/>
      <c r="J24" s="45"/>
      <c r="K24" s="45"/>
    </row>
    <row r="25" spans="1:11" ht="15">
      <c r="A25" s="300"/>
      <c r="B25" s="67" t="s">
        <v>28</v>
      </c>
      <c r="C25" s="45"/>
      <c r="D25" s="45"/>
      <c r="E25" s="45"/>
      <c r="F25" s="45"/>
      <c r="G25" s="67" t="s">
        <v>28</v>
      </c>
      <c r="H25" s="45"/>
      <c r="I25" s="45"/>
      <c r="J25" s="45"/>
      <c r="K25" s="45"/>
    </row>
    <row r="26" spans="1:11" ht="15">
      <c r="A26" s="48"/>
      <c r="B26" s="61" t="str">
        <f>LOWER([1]MENUS!D20)</f>
        <v>cafe ou infusion</v>
      </c>
      <c r="C26" s="49"/>
      <c r="D26" s="49"/>
      <c r="E26" s="49"/>
      <c r="F26" s="54"/>
      <c r="G26" s="65"/>
      <c r="H26" s="49"/>
      <c r="I26" s="49"/>
      <c r="J26" s="49"/>
      <c r="K26" s="54"/>
    </row>
    <row r="27" spans="1:11" ht="30" customHeight="1">
      <c r="A27" s="298">
        <f>SUM(A19+1)</f>
        <v>43811</v>
      </c>
      <c r="B27" s="63" t="s">
        <v>23</v>
      </c>
      <c r="C27" s="43" t="s">
        <v>24</v>
      </c>
      <c r="D27" s="44" t="s">
        <v>25</v>
      </c>
      <c r="E27" s="43" t="s">
        <v>26</v>
      </c>
      <c r="F27" s="44" t="s">
        <v>25</v>
      </c>
      <c r="G27" s="66" t="s">
        <v>27</v>
      </c>
      <c r="H27" s="43" t="s">
        <v>24</v>
      </c>
      <c r="I27" s="44" t="s">
        <v>25</v>
      </c>
      <c r="J27" s="43" t="s">
        <v>26</v>
      </c>
      <c r="K27" s="44" t="s">
        <v>25</v>
      </c>
    </row>
    <row r="28" spans="1:11" ht="15">
      <c r="A28" s="299"/>
      <c r="B28" s="67">
        <f>'MENU DU 11 NOV AU 22 DEC'!E86</f>
        <v>0</v>
      </c>
      <c r="C28" s="53"/>
      <c r="D28" s="53"/>
      <c r="E28" s="53"/>
      <c r="F28" s="53"/>
      <c r="G28" s="68" t="str">
        <f>'MENU DU 11 NOV AU 22 DEC'!E96</f>
        <v>VELOUTE DE POTIRON
MAISON</v>
      </c>
      <c r="H28" s="53"/>
      <c r="I28" s="53"/>
      <c r="J28" s="53"/>
      <c r="K28" s="53"/>
    </row>
    <row r="29" spans="1:11" ht="15">
      <c r="A29" s="299"/>
      <c r="B29" s="67" t="str">
        <f>'MENU DU 11 NOV AU 22 DEC'!E88</f>
        <v>BLANQUETTE 
DE POISSON</v>
      </c>
      <c r="C29" s="46"/>
      <c r="D29" s="46"/>
      <c r="E29" s="46"/>
      <c r="F29" s="45"/>
      <c r="G29" s="68" t="str">
        <f>'MENU DU 11 NOV AU 22 DEC'!E97</f>
        <v>PIZZA MAISON</v>
      </c>
      <c r="H29" s="46"/>
      <c r="I29" s="46"/>
      <c r="J29" s="46"/>
      <c r="K29" s="45"/>
    </row>
    <row r="30" spans="1:11" ht="15">
      <c r="A30" s="299"/>
      <c r="B30" s="67" t="str">
        <f>'MENU DU 11 NOV AU 22 DEC'!E89</f>
        <v>POMMES VAPEURS</v>
      </c>
      <c r="C30" s="47"/>
      <c r="D30" s="47"/>
      <c r="E30" s="47"/>
      <c r="F30" s="45"/>
      <c r="G30" s="68" t="str">
        <f>'MENU DU 11 NOV AU 22 DEC'!E98</f>
        <v>SALADE VERTE</v>
      </c>
      <c r="H30" s="47"/>
      <c r="I30" s="47"/>
      <c r="J30" s="47"/>
      <c r="K30" s="45"/>
    </row>
    <row r="31" spans="1:11" ht="15">
      <c r="A31" s="299"/>
      <c r="B31" s="67" t="str">
        <f>'MENU DU 11 NOV AU 22 DEC'!E91</f>
        <v>EMMENTAL</v>
      </c>
      <c r="C31" s="46"/>
      <c r="D31" s="46"/>
      <c r="E31" s="46"/>
      <c r="F31" s="45"/>
      <c r="G31" s="68">
        <f>'MENU DU 11 NOV AU 22 DEC'!E99</f>
        <v>0</v>
      </c>
      <c r="H31" s="46"/>
      <c r="I31" s="46"/>
      <c r="J31" s="46"/>
      <c r="K31" s="45"/>
    </row>
    <row r="32" spans="1:11" ht="15">
      <c r="A32" s="299"/>
      <c r="B32" s="67" t="str">
        <f>'MENU DU 11 NOV AU 22 DEC'!E93</f>
        <v>ENTREMET
DU CHEF</v>
      </c>
      <c r="C32" s="46"/>
      <c r="D32" s="46"/>
      <c r="E32" s="46"/>
      <c r="F32" s="45"/>
      <c r="G32" s="68" t="str">
        <f>'MENU DU 11 NOV AU 22 DEC'!E100</f>
        <v>FRUIT DE SAISON</v>
      </c>
      <c r="H32" s="46"/>
      <c r="I32" s="46"/>
      <c r="J32" s="46"/>
      <c r="K32" s="45"/>
    </row>
    <row r="33" spans="1:11" ht="15">
      <c r="A33" s="300"/>
      <c r="B33" s="67" t="s">
        <v>28</v>
      </c>
      <c r="C33" s="46"/>
      <c r="D33" s="46"/>
      <c r="E33" s="46"/>
      <c r="F33" s="45"/>
      <c r="G33" s="67" t="s">
        <v>28</v>
      </c>
      <c r="H33" s="46"/>
      <c r="I33" s="46"/>
      <c r="J33" s="46"/>
      <c r="K33" s="45"/>
    </row>
    <row r="34" spans="1:11" ht="15">
      <c r="A34" s="55"/>
      <c r="B34" s="61" t="str">
        <f>LOWER([1]MENUS!E20)</f>
        <v>cafe ou infusion</v>
      </c>
      <c r="C34" s="49"/>
      <c r="D34" s="49"/>
      <c r="E34" s="49"/>
      <c r="F34" s="54"/>
      <c r="G34" s="65"/>
      <c r="H34" s="49"/>
      <c r="I34" s="49"/>
      <c r="J34" s="49"/>
      <c r="K34" s="54"/>
    </row>
    <row r="35" spans="1:11" ht="25.5">
      <c r="A35" s="298">
        <f>SUM(A27+1)</f>
        <v>43812</v>
      </c>
      <c r="B35" s="63" t="s">
        <v>23</v>
      </c>
      <c r="C35" s="69" t="s">
        <v>24</v>
      </c>
      <c r="D35" s="70" t="s">
        <v>25</v>
      </c>
      <c r="E35" s="69" t="s">
        <v>26</v>
      </c>
      <c r="F35" s="70" t="s">
        <v>25</v>
      </c>
      <c r="G35" s="66" t="s">
        <v>27</v>
      </c>
      <c r="H35" s="69" t="s">
        <v>24</v>
      </c>
      <c r="I35" s="70" t="s">
        <v>25</v>
      </c>
      <c r="J35" s="69" t="s">
        <v>26</v>
      </c>
      <c r="K35" s="70" t="s">
        <v>25</v>
      </c>
    </row>
    <row r="36" spans="1:11" ht="15">
      <c r="A36" s="299"/>
      <c r="B36" s="67">
        <f>'MENU DU 11 NOV AU 22 DEC'!F86</f>
        <v>0</v>
      </c>
      <c r="C36" s="43"/>
      <c r="D36" s="44"/>
      <c r="E36" s="43"/>
      <c r="F36" s="44"/>
      <c r="G36" s="68">
        <f>'MENU DU 11 NOV AU 22 DEC'!F96</f>
        <v>0</v>
      </c>
      <c r="H36" s="43"/>
      <c r="I36" s="44"/>
      <c r="J36" s="43"/>
      <c r="K36" s="44"/>
    </row>
    <row r="37" spans="1:11" ht="15">
      <c r="A37" s="299"/>
      <c r="B37" s="67" t="str">
        <f>'MENU DU 11 NOV AU 22 DEC'!F88</f>
        <v>STEAK HACHE DE VEAU</v>
      </c>
      <c r="C37" s="53"/>
      <c r="D37" s="53"/>
      <c r="E37" s="53"/>
      <c r="F37" s="53"/>
      <c r="G37" s="68" t="str">
        <f>'MENU DU 11 NOV AU 22 DEC'!F97</f>
        <v>EMINCE DE VOLAILLE
AU CURRY</v>
      </c>
      <c r="H37" s="53"/>
      <c r="I37" s="53"/>
      <c r="J37" s="53"/>
      <c r="K37" s="53"/>
    </row>
    <row r="38" spans="1:11" ht="15">
      <c r="A38" s="299"/>
      <c r="B38" s="67" t="str">
        <f>'MENU DU 11 NOV AU 22 DEC'!F89</f>
        <v>FARFALLES</v>
      </c>
      <c r="C38" s="45"/>
      <c r="D38" s="45"/>
      <c r="E38" s="45"/>
      <c r="F38" s="45"/>
      <c r="G38" s="68" t="str">
        <f>'MENU DU 11 NOV AU 22 DEC'!F98</f>
        <v>HARICOTS VERTS</v>
      </c>
      <c r="H38" s="45"/>
      <c r="I38" s="45"/>
      <c r="J38" s="45"/>
      <c r="K38" s="45"/>
    </row>
    <row r="39" spans="1:11" ht="15">
      <c r="A39" s="299"/>
      <c r="B39" s="67" t="str">
        <f>'MENU DU 11 NOV AU 22 DEC'!F91</f>
        <v>YAOURT SUCRE</v>
      </c>
      <c r="C39" s="45"/>
      <c r="D39" s="45"/>
      <c r="E39" s="45"/>
      <c r="F39" s="45"/>
      <c r="G39" s="68">
        <f>'MENU DU 11 NOV AU 22 DEC'!F99</f>
        <v>0</v>
      </c>
      <c r="H39" s="45"/>
      <c r="I39" s="45"/>
      <c r="J39" s="45"/>
      <c r="K39" s="45"/>
    </row>
    <row r="40" spans="1:11" ht="15">
      <c r="A40" s="299"/>
      <c r="B40" s="67" t="str">
        <f>'MENU DU 11 NOV AU 22 DEC'!F93</f>
        <v>FRUIT DE SAISON</v>
      </c>
      <c r="C40" s="45"/>
      <c r="D40" s="45"/>
      <c r="E40" s="45"/>
      <c r="F40" s="45"/>
      <c r="G40" s="68" t="str">
        <f>'MENU DU 11 NOV AU 22 DEC'!F100</f>
        <v>LIEGEOIS CAFE</v>
      </c>
      <c r="H40" s="45"/>
      <c r="I40" s="45"/>
      <c r="J40" s="45"/>
      <c r="K40" s="45"/>
    </row>
    <row r="41" spans="1:11" ht="15">
      <c r="A41" s="300"/>
      <c r="B41" s="67" t="s">
        <v>28</v>
      </c>
      <c r="C41" s="45"/>
      <c r="D41" s="45"/>
      <c r="E41" s="45"/>
      <c r="F41" s="45"/>
      <c r="G41" s="67" t="s">
        <v>28</v>
      </c>
      <c r="H41" s="45"/>
      <c r="I41" s="45"/>
      <c r="J41" s="45"/>
      <c r="K41" s="45"/>
    </row>
    <row r="42" spans="1:11" ht="15">
      <c r="A42" s="55"/>
      <c r="B42" s="61" t="str">
        <f>LOWER([1]MENUS!F20)</f>
        <v>cafe ou infusion</v>
      </c>
      <c r="C42" s="49"/>
      <c r="D42" s="49"/>
      <c r="E42" s="49"/>
      <c r="F42" s="54"/>
      <c r="G42" s="65"/>
      <c r="H42" s="49"/>
      <c r="I42" s="49"/>
      <c r="J42" s="49"/>
      <c r="K42" s="54"/>
    </row>
    <row r="43" spans="1:11" ht="30" customHeight="1">
      <c r="A43" s="298">
        <f>SUM(A35+1)</f>
        <v>43813</v>
      </c>
      <c r="B43" s="63" t="s">
        <v>23</v>
      </c>
      <c r="C43" s="43" t="s">
        <v>24</v>
      </c>
      <c r="D43" s="44" t="s">
        <v>25</v>
      </c>
      <c r="E43" s="43" t="s">
        <v>26</v>
      </c>
      <c r="F43" s="44" t="s">
        <v>25</v>
      </c>
      <c r="G43" s="66" t="s">
        <v>27</v>
      </c>
      <c r="H43" s="43" t="s">
        <v>24</v>
      </c>
      <c r="I43" s="44" t="s">
        <v>25</v>
      </c>
      <c r="J43" s="43" t="s">
        <v>26</v>
      </c>
      <c r="K43" s="44" t="s">
        <v>25</v>
      </c>
    </row>
    <row r="44" spans="1:11" ht="15">
      <c r="A44" s="299"/>
      <c r="B44" s="67">
        <f>'MENU DU 11 NOV AU 22 DEC'!G86</f>
        <v>0</v>
      </c>
      <c r="C44" s="56"/>
      <c r="D44" s="56"/>
      <c r="E44" s="56"/>
      <c r="F44" s="57"/>
      <c r="G44" s="68" t="str">
        <f>'MENU DU 11 NOV AU 22 DEC'!G96</f>
        <v>POTAGE DU CHEF</v>
      </c>
      <c r="H44" s="56"/>
      <c r="I44" s="56"/>
      <c r="J44" s="56"/>
      <c r="K44" s="57"/>
    </row>
    <row r="45" spans="1:11" ht="15">
      <c r="A45" s="299"/>
      <c r="B45" s="67">
        <f>'MENU DU 11 NOV AU 22 DEC'!G88</f>
        <v>0</v>
      </c>
      <c r="C45" s="43"/>
      <c r="D45" s="44"/>
      <c r="E45" s="43"/>
      <c r="F45" s="44"/>
      <c r="G45" s="68">
        <f>'MENU DU 11 NOV AU 22 DEC'!G97</f>
        <v>0</v>
      </c>
      <c r="H45" s="43"/>
      <c r="I45" s="44"/>
      <c r="J45" s="43"/>
      <c r="K45" s="44"/>
    </row>
    <row r="46" spans="1:11" ht="15">
      <c r="A46" s="299"/>
      <c r="B46" s="67">
        <f>'MENU DU 11 NOV AU 22 DEC'!G89</f>
        <v>0</v>
      </c>
      <c r="C46" s="53"/>
      <c r="D46" s="53"/>
      <c r="E46" s="53"/>
      <c r="F46" s="53"/>
      <c r="G46" s="68" t="str">
        <f>'MENU DU 11 NOV AU 22 DEC'!G98</f>
        <v>SALADE VERTE</v>
      </c>
      <c r="H46" s="53"/>
      <c r="I46" s="53"/>
      <c r="J46" s="53"/>
      <c r="K46" s="53"/>
    </row>
    <row r="47" spans="1:11" ht="15">
      <c r="A47" s="299"/>
      <c r="B47" s="67">
        <f>'MENU DU 11 NOV AU 22 DEC'!G91</f>
        <v>0</v>
      </c>
      <c r="C47" s="45"/>
      <c r="D47" s="45"/>
      <c r="E47" s="45"/>
      <c r="F47" s="45"/>
      <c r="G47" s="68">
        <f>'MENU DU 11 NOV AU 22 DEC'!G99</f>
        <v>0</v>
      </c>
      <c r="H47" s="45"/>
      <c r="I47" s="45"/>
      <c r="J47" s="45"/>
      <c r="K47" s="45"/>
    </row>
    <row r="48" spans="1:11" ht="15">
      <c r="A48" s="299"/>
      <c r="B48" s="67">
        <f>'MENU DU 11 NOV AU 22 DEC'!G93</f>
        <v>0</v>
      </c>
      <c r="C48" s="45"/>
      <c r="D48" s="45"/>
      <c r="E48" s="45"/>
      <c r="F48" s="45"/>
      <c r="G48" s="68" t="str">
        <f>'MENU DU 11 NOV AU 22 DEC'!G100</f>
        <v>PRUNEAUX AU SROP</v>
      </c>
      <c r="H48" s="45"/>
      <c r="I48" s="45"/>
      <c r="J48" s="45"/>
      <c r="K48" s="45"/>
    </row>
    <row r="49" spans="1:11" ht="15">
      <c r="A49" s="300"/>
      <c r="B49" s="67" t="s">
        <v>28</v>
      </c>
      <c r="C49" s="45"/>
      <c r="D49" s="45"/>
      <c r="E49" s="45"/>
      <c r="F49" s="45"/>
      <c r="G49" s="67" t="s">
        <v>28</v>
      </c>
      <c r="H49" s="45"/>
      <c r="I49" s="45"/>
      <c r="J49" s="45"/>
      <c r="K49" s="45"/>
    </row>
    <row r="50" spans="1:11" ht="15">
      <c r="A50" s="55"/>
      <c r="B50" s="61" t="str">
        <f>LOWER([1]MENUS!G20)</f>
        <v>cafe ou infusion</v>
      </c>
      <c r="C50" s="49"/>
      <c r="D50" s="49"/>
      <c r="E50" s="49"/>
      <c r="F50" s="54"/>
      <c r="G50" s="65"/>
      <c r="H50" s="49"/>
      <c r="I50" s="49"/>
      <c r="J50" s="49"/>
      <c r="K50" s="54"/>
    </row>
    <row r="51" spans="1:11" ht="30" customHeight="1">
      <c r="A51" s="298">
        <f>SUM(A43+1)</f>
        <v>43814</v>
      </c>
      <c r="B51" s="63" t="s">
        <v>23</v>
      </c>
      <c r="C51" s="43" t="s">
        <v>24</v>
      </c>
      <c r="D51" s="44" t="s">
        <v>25</v>
      </c>
      <c r="E51" s="43" t="s">
        <v>26</v>
      </c>
      <c r="F51" s="44" t="s">
        <v>25</v>
      </c>
      <c r="G51" s="66" t="s">
        <v>27</v>
      </c>
      <c r="H51" s="43" t="s">
        <v>24</v>
      </c>
      <c r="I51" s="44" t="s">
        <v>25</v>
      </c>
      <c r="J51" s="43" t="s">
        <v>26</v>
      </c>
      <c r="K51" s="44" t="s">
        <v>25</v>
      </c>
    </row>
    <row r="52" spans="1:11" ht="15">
      <c r="A52" s="299"/>
      <c r="B52" s="67">
        <f>'MENU DU 11 NOV AU 22 DEC'!H86</f>
        <v>0</v>
      </c>
      <c r="C52" s="45"/>
      <c r="D52" s="45"/>
      <c r="E52" s="45"/>
      <c r="F52" s="45"/>
      <c r="G52" s="68">
        <f>'MENU DU 11 NOV AU 22 DEC'!H96</f>
        <v>0</v>
      </c>
      <c r="H52" s="45"/>
      <c r="I52" s="45"/>
      <c r="J52" s="45"/>
      <c r="K52" s="45"/>
    </row>
    <row r="53" spans="1:11" ht="15">
      <c r="A53" s="299"/>
      <c r="B53" s="67">
        <f>'MENU DU 11 NOV AU 22 DEC'!H88</f>
        <v>0</v>
      </c>
      <c r="C53" s="56"/>
      <c r="D53" s="56"/>
      <c r="E53" s="56"/>
      <c r="F53" s="57"/>
      <c r="G53" s="68" t="str">
        <f>'MENU DU 11 NOV AU 22 DEC'!H97</f>
        <v>CROQUE MONSIEUR</v>
      </c>
      <c r="H53" s="56"/>
      <c r="I53" s="56"/>
      <c r="J53" s="56"/>
      <c r="K53" s="57"/>
    </row>
    <row r="54" spans="1:11" ht="15">
      <c r="A54" s="299"/>
      <c r="B54" s="67">
        <f>'MENU DU 11 NOV AU 22 DEC'!H89</f>
        <v>0</v>
      </c>
      <c r="C54" s="43"/>
      <c r="D54" s="44"/>
      <c r="E54" s="43"/>
      <c r="F54" s="44"/>
      <c r="G54" s="68" t="str">
        <f>'MENU DU 11 NOV AU 22 DEC'!H98</f>
        <v>SALADE VERTE</v>
      </c>
      <c r="H54" s="43"/>
      <c r="I54" s="44"/>
      <c r="J54" s="43"/>
      <c r="K54" s="44"/>
    </row>
    <row r="55" spans="1:11" ht="15">
      <c r="A55" s="299"/>
      <c r="B55" s="67">
        <f>'MENU DU 11 NOV AU 22 DEC'!H91</f>
        <v>0</v>
      </c>
      <c r="C55" s="53"/>
      <c r="D55" s="53"/>
      <c r="E55" s="53"/>
      <c r="F55" s="58"/>
      <c r="G55" s="68">
        <f>'MENU DU 11 NOV AU 22 DEC'!H99</f>
        <v>0</v>
      </c>
      <c r="H55" s="53"/>
      <c r="I55" s="53"/>
      <c r="J55" s="53"/>
      <c r="K55" s="58"/>
    </row>
    <row r="56" spans="1:11" ht="15">
      <c r="A56" s="299"/>
      <c r="B56" s="67">
        <f>'MENU DU 11 NOV AU 22 DEC'!H93</f>
        <v>0</v>
      </c>
      <c r="C56" s="53"/>
      <c r="D56" s="53"/>
      <c r="E56" s="53"/>
      <c r="F56" s="58"/>
      <c r="G56" s="68" t="str">
        <f>'MENU DU 11 NOV AU 22 DEC'!H100</f>
        <v>QUATRE-QUARTS MAISON</v>
      </c>
      <c r="H56" s="53"/>
      <c r="I56" s="53"/>
      <c r="J56" s="53"/>
      <c r="K56" s="58"/>
    </row>
    <row r="57" spans="1:11" ht="15.75" thickBot="1">
      <c r="A57" s="300"/>
      <c r="B57" s="67" t="s">
        <v>28</v>
      </c>
      <c r="C57" s="45"/>
      <c r="D57" s="45"/>
      <c r="E57" s="45"/>
      <c r="F57" s="45"/>
      <c r="G57" s="67" t="s">
        <v>28</v>
      </c>
      <c r="H57" s="45"/>
      <c r="I57" s="45"/>
      <c r="J57" s="45"/>
      <c r="K57" s="45"/>
    </row>
    <row r="58" spans="1:11" ht="15.75" thickBot="1">
      <c r="A58" s="59"/>
      <c r="B58" s="62" t="str">
        <f>LOWER([1]MENUS!H20)</f>
        <v>cafe ou infusion</v>
      </c>
      <c r="C58" s="49"/>
      <c r="D58" s="49"/>
      <c r="E58" s="49"/>
      <c r="F58" s="54"/>
      <c r="G58" s="65"/>
      <c r="H58" s="49"/>
      <c r="I58" s="49"/>
      <c r="J58" s="49"/>
      <c r="K58" s="54"/>
    </row>
  </sheetData>
  <mergeCells count="9">
    <mergeCell ref="A35:A41"/>
    <mergeCell ref="A43:A49"/>
    <mergeCell ref="A51:A57"/>
    <mergeCell ref="C1:D1"/>
    <mergeCell ref="F1:G1"/>
    <mergeCell ref="A3:A9"/>
    <mergeCell ref="A11:A17"/>
    <mergeCell ref="A19:A25"/>
    <mergeCell ref="A27:A33"/>
  </mergeCells>
  <printOptions horizontalCentered="1" verticalCentered="1"/>
  <pageMargins left="0" right="0" top="0" bottom="0" header="0" footer="0"/>
  <pageSetup paperSize="9"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8"/>
  <sheetViews>
    <sheetView showZeros="0" topLeftCell="A34" workbookViewId="0">
      <selection activeCell="B4" sqref="B4"/>
    </sheetView>
  </sheetViews>
  <sheetFormatPr baseColWidth="10" defaultRowHeight="12.75"/>
  <cols>
    <col min="1" max="1" width="13.42578125" customWidth="1"/>
    <col min="2" max="2" width="41.42578125" style="60" bestFit="1" customWidth="1"/>
    <col min="3" max="3" width="8.28515625" customWidth="1"/>
    <col min="4" max="4" width="7.5703125" customWidth="1"/>
    <col min="5" max="5" width="8.7109375" customWidth="1"/>
    <col min="6" max="6" width="7.28515625" customWidth="1"/>
    <col min="7" max="7" width="34.5703125" style="60" customWidth="1"/>
    <col min="8" max="9" width="8.85546875" customWidth="1"/>
    <col min="10" max="10" width="9.28515625" customWidth="1"/>
    <col min="11" max="11" width="8.5703125" customWidth="1"/>
  </cols>
  <sheetData>
    <row r="1" spans="1:11" ht="18">
      <c r="B1" s="72" t="s">
        <v>29</v>
      </c>
      <c r="C1" s="295">
        <f>'MENU DU 11 NOV AU 22 DEC'!B103</f>
        <v>43815</v>
      </c>
      <c r="D1" s="295"/>
      <c r="E1" s="71" t="s">
        <v>30</v>
      </c>
      <c r="F1" s="296">
        <f>C1+6</f>
        <v>43821</v>
      </c>
      <c r="G1" s="297"/>
      <c r="H1" s="71"/>
      <c r="I1" s="71"/>
      <c r="J1" s="71"/>
      <c r="K1" s="71"/>
    </row>
    <row r="2" spans="1:11">
      <c r="A2" s="42"/>
    </row>
    <row r="3" spans="1:11" ht="28.5" customHeight="1">
      <c r="A3" s="298">
        <f>'MENU DU 11 NOV AU 22 DEC'!B103</f>
        <v>43815</v>
      </c>
      <c r="B3" s="63" t="s">
        <v>23</v>
      </c>
      <c r="C3" s="43" t="s">
        <v>24</v>
      </c>
      <c r="D3" s="44" t="s">
        <v>25</v>
      </c>
      <c r="E3" s="43" t="s">
        <v>26</v>
      </c>
      <c r="F3" s="44" t="s">
        <v>25</v>
      </c>
      <c r="G3" s="66" t="s">
        <v>27</v>
      </c>
      <c r="H3" s="43" t="s">
        <v>24</v>
      </c>
      <c r="I3" s="44" t="s">
        <v>25</v>
      </c>
      <c r="J3" s="43" t="s">
        <v>26</v>
      </c>
      <c r="K3" s="44" t="s">
        <v>25</v>
      </c>
    </row>
    <row r="4" spans="1:11" ht="15">
      <c r="A4" s="299"/>
      <c r="B4" s="67" t="str">
        <f>'MENU DU 11 NOV AU 22 DEC'!B106</f>
        <v>SALADE VERTE AU MAIS</v>
      </c>
      <c r="C4" s="45"/>
      <c r="D4" s="45"/>
      <c r="E4" s="45"/>
      <c r="F4" s="45"/>
      <c r="G4" s="67">
        <f>'MENU DU 11 NOV AU 22 DEC'!B116</f>
        <v>0</v>
      </c>
      <c r="H4" s="45"/>
      <c r="I4" s="45"/>
      <c r="J4" s="45"/>
      <c r="K4" s="45"/>
    </row>
    <row r="5" spans="1:11" ht="15">
      <c r="A5" s="299"/>
      <c r="B5" s="67" t="str">
        <f>'MENU DU 11 NOV AU 22 DEC'!B108</f>
        <v>HACHIS PARMENTIER</v>
      </c>
      <c r="C5" s="45"/>
      <c r="D5" s="45"/>
      <c r="E5" s="45"/>
      <c r="F5" s="45"/>
      <c r="G5" s="67" t="str">
        <f>'MENU DU 11 NOV AU 22 DEC'!B117</f>
        <v>TARTE MARINE</v>
      </c>
      <c r="H5" s="45"/>
      <c r="I5" s="45"/>
      <c r="J5" s="45"/>
      <c r="K5" s="45"/>
    </row>
    <row r="6" spans="1:11" ht="15">
      <c r="A6" s="299"/>
      <c r="B6" s="67" t="str">
        <f>'MENU DU 11 NOV AU 22 DEC'!B109</f>
        <v>SALADE VERTE</v>
      </c>
      <c r="C6" s="45"/>
      <c r="D6" s="45"/>
      <c r="E6" s="45"/>
      <c r="F6" s="45"/>
      <c r="G6" s="67" t="str">
        <f>'MENU DU 11 NOV AU 22 DEC'!B118</f>
        <v>SALADE VERTE</v>
      </c>
      <c r="H6" s="45"/>
      <c r="I6" s="45"/>
      <c r="J6" s="45"/>
      <c r="K6" s="45"/>
    </row>
    <row r="7" spans="1:11" ht="15">
      <c r="A7" s="299"/>
      <c r="B7" s="67" t="str">
        <f>'MENU DU 11 NOV AU 22 DEC'!B111</f>
        <v>CANTADOU</v>
      </c>
      <c r="C7" s="45"/>
      <c r="D7" s="45"/>
      <c r="E7" s="45"/>
      <c r="F7" s="45"/>
      <c r="G7" s="67" t="str">
        <f>'MENU DU 11 NOV AU 22 DEC'!B119</f>
        <v>YAOURT SUCRE</v>
      </c>
      <c r="H7" s="45"/>
      <c r="I7" s="45"/>
      <c r="J7" s="45"/>
      <c r="K7" s="45"/>
    </row>
    <row r="8" spans="1:11" ht="15">
      <c r="A8" s="299"/>
      <c r="B8" s="67" t="str">
        <f>'MENU DU 11 NOV AU 22 DEC'!B113</f>
        <v>FRUIT DE SAISON</v>
      </c>
      <c r="C8" s="45"/>
      <c r="D8" s="45"/>
      <c r="E8" s="45"/>
      <c r="F8" s="45"/>
      <c r="G8" s="67" t="str">
        <f>'MENU DU 11 NOV AU 22 DEC'!B120</f>
        <v>FRUIT DE SAISON</v>
      </c>
      <c r="H8" s="45"/>
      <c r="I8" s="45"/>
      <c r="J8" s="45"/>
      <c r="K8" s="45"/>
    </row>
    <row r="9" spans="1:11" ht="15">
      <c r="A9" s="300"/>
      <c r="B9" s="67" t="s">
        <v>28</v>
      </c>
      <c r="C9" s="47"/>
      <c r="D9" s="47"/>
      <c r="E9" s="47"/>
      <c r="F9" s="45"/>
      <c r="G9" s="67" t="s">
        <v>28</v>
      </c>
      <c r="H9" s="47"/>
      <c r="I9" s="47"/>
      <c r="J9" s="47"/>
      <c r="K9" s="45"/>
    </row>
    <row r="10" spans="1:11" ht="15">
      <c r="A10" s="48"/>
      <c r="B10" s="61" t="str">
        <f>LOWER([1]MENUS!B20)</f>
        <v>cafe ou infusion</v>
      </c>
      <c r="C10" s="50"/>
      <c r="D10" s="50"/>
      <c r="E10" s="50"/>
      <c r="F10" s="51"/>
      <c r="G10" s="61" t="str">
        <f>LOWER([1]MENUS!B33)</f>
        <v/>
      </c>
      <c r="H10" s="50"/>
      <c r="I10" s="50"/>
      <c r="J10" s="50"/>
      <c r="K10" s="51"/>
    </row>
    <row r="11" spans="1:11" ht="30" customHeight="1">
      <c r="A11" s="298">
        <f>SUM(A3+1)</f>
        <v>43816</v>
      </c>
      <c r="B11" s="63" t="s">
        <v>23</v>
      </c>
      <c r="C11" s="43" t="s">
        <v>24</v>
      </c>
      <c r="D11" s="44" t="s">
        <v>25</v>
      </c>
      <c r="E11" s="43" t="s">
        <v>26</v>
      </c>
      <c r="F11" s="44" t="s">
        <v>25</v>
      </c>
      <c r="G11" s="66" t="s">
        <v>27</v>
      </c>
      <c r="H11" s="43" t="s">
        <v>24</v>
      </c>
      <c r="I11" s="44" t="s">
        <v>25</v>
      </c>
      <c r="J11" s="43" t="s">
        <v>26</v>
      </c>
      <c r="K11" s="44" t="s">
        <v>25</v>
      </c>
    </row>
    <row r="12" spans="1:11" ht="15">
      <c r="A12" s="299"/>
      <c r="B12" s="67">
        <f>'MENU DU 11 NOV AU 22 DEC'!C106</f>
        <v>0</v>
      </c>
      <c r="C12" s="52"/>
      <c r="D12" s="52"/>
      <c r="E12" s="52"/>
      <c r="F12" s="53"/>
      <c r="G12" s="68">
        <f>'MENU DU 11 NOV AU 22 DEC'!C116</f>
        <v>0</v>
      </c>
      <c r="H12" s="52"/>
      <c r="I12" s="52"/>
      <c r="J12" s="52"/>
      <c r="K12" s="53"/>
    </row>
    <row r="13" spans="1:11" ht="15">
      <c r="A13" s="299"/>
      <c r="B13" s="67" t="str">
        <f>'MENU DU 11 NOV AU 22 DEC'!C108</f>
        <v>CUISSE DE POULET</v>
      </c>
      <c r="C13" s="45"/>
      <c r="D13" s="45"/>
      <c r="E13" s="45"/>
      <c r="F13" s="45"/>
      <c r="G13" s="68" t="str">
        <f>'MENU DU 11 NOV AU 22 DEC'!C117</f>
        <v>BOUDIN NOIR</v>
      </c>
      <c r="H13" s="45"/>
      <c r="I13" s="45"/>
      <c r="J13" s="45"/>
      <c r="K13" s="45"/>
    </row>
    <row r="14" spans="1:11" ht="15">
      <c r="A14" s="299"/>
      <c r="B14" s="67" t="str">
        <f>'MENU DU 11 NOV AU 22 DEC'!C109</f>
        <v>PETITS POIS A L'ETUVE</v>
      </c>
      <c r="C14" s="45"/>
      <c r="D14" s="45"/>
      <c r="E14" s="45"/>
      <c r="F14" s="45"/>
      <c r="G14" s="68" t="str">
        <f>'MENU DU 11 NOV AU 22 DEC'!C118</f>
        <v>POMME FRUIT ROTIE</v>
      </c>
      <c r="H14" s="45"/>
      <c r="I14" s="45"/>
      <c r="J14" s="45"/>
      <c r="K14" s="45"/>
    </row>
    <row r="15" spans="1:11" ht="15">
      <c r="A15" s="299"/>
      <c r="B15" s="67" t="str">
        <f>'MENU DU 11 NOV AU 22 DEC'!C111</f>
        <v>TARTARE</v>
      </c>
      <c r="C15" s="45"/>
      <c r="D15" s="45"/>
      <c r="E15" s="45"/>
      <c r="F15" s="45"/>
      <c r="G15" s="68" t="str">
        <f>'MENU DU 11 NOV AU 22 DEC'!C119</f>
        <v>ECRASE DE 
POMMES DE TERRE</v>
      </c>
      <c r="H15" s="45"/>
      <c r="I15" s="45"/>
      <c r="J15" s="45"/>
      <c r="K15" s="45"/>
    </row>
    <row r="16" spans="1:11" ht="15">
      <c r="A16" s="299"/>
      <c r="B16" s="67" t="str">
        <f>'MENU DU 11 NOV AU 22 DEC'!C113</f>
        <v>BEIGNET FOURRE POMME</v>
      </c>
      <c r="C16" s="45"/>
      <c r="D16" s="45"/>
      <c r="E16" s="45"/>
      <c r="F16" s="45"/>
      <c r="G16" s="68" t="str">
        <f>'MENU DU 11 NOV AU 22 DEC'!C120</f>
        <v>FRUIT DE SAISON</v>
      </c>
      <c r="H16" s="45"/>
      <c r="I16" s="45"/>
      <c r="J16" s="45"/>
      <c r="K16" s="45"/>
    </row>
    <row r="17" spans="1:11" ht="15">
      <c r="A17" s="300"/>
      <c r="B17" s="67" t="s">
        <v>28</v>
      </c>
      <c r="C17" s="47"/>
      <c r="D17" s="47"/>
      <c r="E17" s="47"/>
      <c r="F17" s="45"/>
      <c r="G17" s="67" t="s">
        <v>28</v>
      </c>
      <c r="H17" s="47"/>
      <c r="I17" s="47"/>
      <c r="J17" s="47"/>
      <c r="K17" s="45"/>
    </row>
    <row r="18" spans="1:11" ht="15">
      <c r="A18" s="48"/>
      <c r="B18" s="61" t="str">
        <f>LOWER([1]MENUS!C20)</f>
        <v>cafe ou infusion</v>
      </c>
      <c r="C18" s="49"/>
      <c r="D18" s="49"/>
      <c r="E18" s="49"/>
      <c r="F18" s="54"/>
      <c r="G18" s="64"/>
      <c r="H18" s="49"/>
      <c r="I18" s="49"/>
      <c r="J18" s="49"/>
      <c r="K18" s="54"/>
    </row>
    <row r="19" spans="1:11" ht="30" customHeight="1">
      <c r="A19" s="298">
        <f>SUM(A11+1)</f>
        <v>43817</v>
      </c>
      <c r="B19" s="63" t="s">
        <v>23</v>
      </c>
      <c r="C19" s="43" t="s">
        <v>24</v>
      </c>
      <c r="D19" s="44" t="s">
        <v>25</v>
      </c>
      <c r="E19" s="43" t="s">
        <v>26</v>
      </c>
      <c r="F19" s="44" t="s">
        <v>25</v>
      </c>
      <c r="G19" s="66" t="s">
        <v>27</v>
      </c>
      <c r="H19" s="43" t="s">
        <v>24</v>
      </c>
      <c r="I19" s="44" t="s">
        <v>25</v>
      </c>
      <c r="J19" s="43" t="s">
        <v>26</v>
      </c>
      <c r="K19" s="44" t="s">
        <v>25</v>
      </c>
    </row>
    <row r="20" spans="1:11" ht="15">
      <c r="A20" s="299"/>
      <c r="B20" s="67">
        <f>'MENU DU 11 NOV AU 22 DEC'!D106</f>
        <v>0</v>
      </c>
      <c r="C20" s="52"/>
      <c r="D20" s="52"/>
      <c r="E20" s="52"/>
      <c r="F20" s="53"/>
      <c r="G20" s="68" t="str">
        <f>'MENU DU 11 NOV AU 22 DEC'!D116</f>
        <v>POTAGE DE LEGUMES</v>
      </c>
      <c r="H20" s="52"/>
      <c r="I20" s="52"/>
      <c r="J20" s="52"/>
      <c r="K20" s="53"/>
    </row>
    <row r="21" spans="1:11" ht="15">
      <c r="A21" s="299"/>
      <c r="B21" s="67" t="str">
        <f>'MENU DU 11 NOV AU 22 DEC'!D108</f>
        <v>CHILI CON CARNE</v>
      </c>
      <c r="C21" s="46"/>
      <c r="D21" s="46"/>
      <c r="E21" s="46"/>
      <c r="F21" s="45"/>
      <c r="G21" s="68" t="str">
        <f>'MENU DU 11 NOV AU 22 DEC'!D117</f>
        <v>BROCHETTE DE POISSON PANE</v>
      </c>
      <c r="H21" s="46"/>
      <c r="I21" s="46"/>
      <c r="J21" s="46"/>
      <c r="K21" s="45"/>
    </row>
    <row r="22" spans="1:11" ht="15">
      <c r="A22" s="299"/>
      <c r="B22" s="67" t="str">
        <f>'MENU DU 11 NOV AU 22 DEC'!D109</f>
        <v>RIZ et 
SALADE VERTE</v>
      </c>
      <c r="C22" s="45"/>
      <c r="D22" s="45"/>
      <c r="E22" s="45"/>
      <c r="F22" s="45"/>
      <c r="G22" s="68" t="str">
        <f>'MENU DU 11 NOV AU 22 DEC'!D118</f>
        <v>BROCOLIS</v>
      </c>
      <c r="H22" s="45"/>
      <c r="I22" s="45"/>
      <c r="J22" s="45"/>
      <c r="K22" s="45"/>
    </row>
    <row r="23" spans="1:11" ht="15">
      <c r="A23" s="299"/>
      <c r="B23" s="67" t="str">
        <f>'MENU DU 11 NOV AU 22 DEC'!D111</f>
        <v>RONDELE</v>
      </c>
      <c r="C23" s="45"/>
      <c r="D23" s="45"/>
      <c r="E23" s="45"/>
      <c r="F23" s="45"/>
      <c r="G23" s="68">
        <f>'MENU DU 11 NOV AU 22 DEC'!D119</f>
        <v>0</v>
      </c>
      <c r="H23" s="45"/>
      <c r="I23" s="45"/>
      <c r="J23" s="45"/>
      <c r="K23" s="45"/>
    </row>
    <row r="24" spans="1:11" ht="15">
      <c r="A24" s="299"/>
      <c r="B24" s="67" t="str">
        <f>'MENU DU 11 NOV AU 22 DEC'!D113</f>
        <v>YAOURT AROMATISE</v>
      </c>
      <c r="C24" s="45"/>
      <c r="D24" s="45"/>
      <c r="E24" s="45"/>
      <c r="F24" s="45"/>
      <c r="G24" s="68" t="str">
        <f>'MENU DU 11 NOV AU 22 DEC'!D120</f>
        <v>ANANAS AU SIROP</v>
      </c>
      <c r="H24" s="45"/>
      <c r="I24" s="45"/>
      <c r="J24" s="45"/>
      <c r="K24" s="45"/>
    </row>
    <row r="25" spans="1:11" ht="15">
      <c r="A25" s="300"/>
      <c r="B25" s="67" t="s">
        <v>28</v>
      </c>
      <c r="C25" s="45"/>
      <c r="D25" s="45"/>
      <c r="E25" s="45"/>
      <c r="F25" s="45"/>
      <c r="G25" s="67" t="s">
        <v>28</v>
      </c>
      <c r="H25" s="45"/>
      <c r="I25" s="45"/>
      <c r="J25" s="45"/>
      <c r="K25" s="45"/>
    </row>
    <row r="26" spans="1:11" ht="15">
      <c r="A26" s="48"/>
      <c r="B26" s="61" t="str">
        <f>LOWER([1]MENUS!D20)</f>
        <v>cafe ou infusion</v>
      </c>
      <c r="C26" s="49"/>
      <c r="D26" s="49"/>
      <c r="E26" s="49"/>
      <c r="F26" s="54"/>
      <c r="G26" s="65"/>
      <c r="H26" s="49"/>
      <c r="I26" s="49"/>
      <c r="J26" s="49"/>
      <c r="K26" s="54"/>
    </row>
    <row r="27" spans="1:11" ht="30" customHeight="1">
      <c r="A27" s="298">
        <f>SUM(A19+1)</f>
        <v>43818</v>
      </c>
      <c r="B27" s="63" t="s">
        <v>23</v>
      </c>
      <c r="C27" s="43" t="s">
        <v>24</v>
      </c>
      <c r="D27" s="44" t="s">
        <v>25</v>
      </c>
      <c r="E27" s="43" t="s">
        <v>26</v>
      </c>
      <c r="F27" s="44" t="s">
        <v>25</v>
      </c>
      <c r="G27" s="66" t="s">
        <v>27</v>
      </c>
      <c r="H27" s="43" t="s">
        <v>24</v>
      </c>
      <c r="I27" s="44" t="s">
        <v>25</v>
      </c>
      <c r="J27" s="43" t="s">
        <v>26</v>
      </c>
      <c r="K27" s="44" t="s">
        <v>25</v>
      </c>
    </row>
    <row r="28" spans="1:11" ht="15">
      <c r="A28" s="299"/>
      <c r="B28" s="67">
        <f>'MENU DU 11 NOV AU 22 DEC'!E106</f>
        <v>0</v>
      </c>
      <c r="C28" s="53"/>
      <c r="D28" s="53"/>
      <c r="E28" s="53"/>
      <c r="F28" s="53"/>
      <c r="G28" s="68" t="str">
        <f>'MENU DU 11 NOV AU 22 DEC'!E116</f>
        <v>BOUILLON DE POULE
VERMICELLE</v>
      </c>
      <c r="H28" s="53"/>
      <c r="I28" s="53"/>
      <c r="J28" s="53"/>
      <c r="K28" s="53"/>
    </row>
    <row r="29" spans="1:11" ht="15">
      <c r="A29" s="299"/>
      <c r="B29" s="67" t="str">
        <f>'MENU DU 11 NOV AU 22 DEC'!E108</f>
        <v>DUO DE SAUCISSES
(Chipo, merguez)</v>
      </c>
      <c r="C29" s="46"/>
      <c r="D29" s="46"/>
      <c r="E29" s="46"/>
      <c r="F29" s="45"/>
      <c r="G29" s="68" t="str">
        <f>'MENU DU 11 NOV AU 22 DEC'!E117</f>
        <v>ROULE AU FROMAGE</v>
      </c>
      <c r="H29" s="46"/>
      <c r="I29" s="46"/>
      <c r="J29" s="46"/>
      <c r="K29" s="45"/>
    </row>
    <row r="30" spans="1:11" ht="15">
      <c r="A30" s="299"/>
      <c r="B30" s="67" t="str">
        <f>'MENU DU 11 NOV AU 22 DEC'!E109</f>
        <v>POMMES FRITES</v>
      </c>
      <c r="C30" s="47"/>
      <c r="D30" s="47"/>
      <c r="E30" s="47"/>
      <c r="F30" s="45"/>
      <c r="G30" s="68" t="str">
        <f>'MENU DU 11 NOV AU 22 DEC'!E118</f>
        <v>SALADE VERTE</v>
      </c>
      <c r="H30" s="47"/>
      <c r="I30" s="47"/>
      <c r="J30" s="47"/>
      <c r="K30" s="45"/>
    </row>
    <row r="31" spans="1:11" ht="15">
      <c r="A31" s="299"/>
      <c r="B31" s="67" t="str">
        <f>'MENU DU 11 NOV AU 22 DEC'!E111</f>
        <v>CANTAL</v>
      </c>
      <c r="C31" s="46"/>
      <c r="D31" s="46"/>
      <c r="E31" s="46"/>
      <c r="F31" s="45"/>
      <c r="G31" s="68">
        <f>'MENU DU 11 NOV AU 22 DEC'!E119</f>
        <v>0</v>
      </c>
      <c r="H31" s="46"/>
      <c r="I31" s="46"/>
      <c r="J31" s="46"/>
      <c r="K31" s="45"/>
    </row>
    <row r="32" spans="1:11" ht="15">
      <c r="A32" s="299"/>
      <c r="B32" s="67" t="str">
        <f>'MENU DU 11 NOV AU 22 DEC'!E113</f>
        <v>FRUIT DE SAISON</v>
      </c>
      <c r="C32" s="46"/>
      <c r="D32" s="46"/>
      <c r="E32" s="46"/>
      <c r="F32" s="45"/>
      <c r="G32" s="68" t="str">
        <f>'MENU DU 11 NOV AU 22 DEC'!E120</f>
        <v>COMPOTE</v>
      </c>
      <c r="H32" s="46"/>
      <c r="I32" s="46"/>
      <c r="J32" s="46"/>
      <c r="K32" s="45"/>
    </row>
    <row r="33" spans="1:11" ht="15">
      <c r="A33" s="300"/>
      <c r="B33" s="67" t="s">
        <v>28</v>
      </c>
      <c r="C33" s="46"/>
      <c r="D33" s="46"/>
      <c r="E33" s="46"/>
      <c r="F33" s="45"/>
      <c r="G33" s="67" t="s">
        <v>28</v>
      </c>
      <c r="H33" s="46"/>
      <c r="I33" s="46"/>
      <c r="J33" s="46"/>
      <c r="K33" s="45"/>
    </row>
    <row r="34" spans="1:11" ht="15">
      <c r="A34" s="55"/>
      <c r="B34" s="61" t="str">
        <f>LOWER([1]MENUS!E20)</f>
        <v>cafe ou infusion</v>
      </c>
      <c r="C34" s="49"/>
      <c r="D34" s="49"/>
      <c r="E34" s="49"/>
      <c r="F34" s="54"/>
      <c r="G34" s="65"/>
      <c r="H34" s="49"/>
      <c r="I34" s="49"/>
      <c r="J34" s="49"/>
      <c r="K34" s="54"/>
    </row>
    <row r="35" spans="1:11" ht="25.5">
      <c r="A35" s="298">
        <f>SUM(A27+1)</f>
        <v>43819</v>
      </c>
      <c r="B35" s="63" t="s">
        <v>23</v>
      </c>
      <c r="C35" s="69" t="s">
        <v>24</v>
      </c>
      <c r="D35" s="70" t="s">
        <v>25</v>
      </c>
      <c r="E35" s="69" t="s">
        <v>26</v>
      </c>
      <c r="F35" s="70" t="s">
        <v>25</v>
      </c>
      <c r="G35" s="66" t="s">
        <v>27</v>
      </c>
      <c r="H35" s="69" t="s">
        <v>24</v>
      </c>
      <c r="I35" s="70" t="s">
        <v>25</v>
      </c>
      <c r="J35" s="69" t="s">
        <v>26</v>
      </c>
      <c r="K35" s="70" t="s">
        <v>25</v>
      </c>
    </row>
    <row r="36" spans="1:11" ht="15">
      <c r="A36" s="299"/>
      <c r="B36" s="67">
        <f>'MENU DU 11 NOV AU 22 DEC'!F106</f>
        <v>0</v>
      </c>
      <c r="C36" s="43"/>
      <c r="D36" s="44"/>
      <c r="E36" s="43"/>
      <c r="F36" s="44"/>
      <c r="G36" s="68">
        <f>'MENU DU 11 NOV AU 22 DEC'!F116</f>
        <v>0</v>
      </c>
      <c r="H36" s="43"/>
      <c r="I36" s="44"/>
      <c r="J36" s="43"/>
      <c r="K36" s="44"/>
    </row>
    <row r="37" spans="1:11" ht="15">
      <c r="A37" s="299"/>
      <c r="B37" s="67" t="str">
        <f>'MENU DU 11 NOV AU 22 DEC'!F108</f>
        <v xml:space="preserve"> BOULETTES VEGETALES
sauce ketchup</v>
      </c>
      <c r="C37" s="53"/>
      <c r="D37" s="53"/>
      <c r="E37" s="53"/>
      <c r="F37" s="53"/>
      <c r="G37" s="68" t="str">
        <f>'MENU DU 11 NOV AU 22 DEC'!F117</f>
        <v>NUGGETS DE VOLAILLE</v>
      </c>
      <c r="H37" s="53"/>
      <c r="I37" s="53"/>
      <c r="J37" s="53"/>
      <c r="K37" s="53"/>
    </row>
    <row r="38" spans="1:11" ht="15">
      <c r="A38" s="299"/>
      <c r="B38" s="67" t="str">
        <f>'MENU DU 11 NOV AU 22 DEC'!F109</f>
        <v>HARICOTS VERTS</v>
      </c>
      <c r="C38" s="45"/>
      <c r="D38" s="45"/>
      <c r="E38" s="45"/>
      <c r="F38" s="45"/>
      <c r="G38" s="68" t="str">
        <f>'MENU DU 11 NOV AU 22 DEC'!F118</f>
        <v>BLE / RATATOUILLE</v>
      </c>
      <c r="H38" s="45"/>
      <c r="I38" s="45"/>
      <c r="J38" s="45"/>
      <c r="K38" s="45"/>
    </row>
    <row r="39" spans="1:11" ht="15">
      <c r="A39" s="299"/>
      <c r="B39" s="67" t="str">
        <f>'MENU DU 11 NOV AU 22 DEC'!F111</f>
        <v>SAMOS</v>
      </c>
      <c r="C39" s="45"/>
      <c r="D39" s="45"/>
      <c r="E39" s="45"/>
      <c r="F39" s="45"/>
      <c r="G39" s="68">
        <f>'MENU DU 11 NOV AU 22 DEC'!F119</f>
        <v>0</v>
      </c>
      <c r="H39" s="45"/>
      <c r="I39" s="45"/>
      <c r="J39" s="45"/>
      <c r="K39" s="45"/>
    </row>
    <row r="40" spans="1:11" ht="15">
      <c r="A40" s="299"/>
      <c r="B40" s="67" t="str">
        <f>'MENU DU 11 NOV AU 22 DEC'!F113</f>
        <v>COMPOTE</v>
      </c>
      <c r="C40" s="45"/>
      <c r="D40" s="45"/>
      <c r="E40" s="45"/>
      <c r="F40" s="45"/>
      <c r="G40" s="68" t="str">
        <f>'MENU DU 11 NOV AU 22 DEC'!F120</f>
        <v>YAOURT AROMATISE</v>
      </c>
      <c r="H40" s="45"/>
      <c r="I40" s="45"/>
      <c r="J40" s="45"/>
      <c r="K40" s="45"/>
    </row>
    <row r="41" spans="1:11" ht="15">
      <c r="A41" s="300"/>
      <c r="B41" s="67" t="s">
        <v>28</v>
      </c>
      <c r="C41" s="45"/>
      <c r="D41" s="45"/>
      <c r="E41" s="45"/>
      <c r="F41" s="45"/>
      <c r="G41" s="67" t="s">
        <v>28</v>
      </c>
      <c r="H41" s="45"/>
      <c r="I41" s="45"/>
      <c r="J41" s="45"/>
      <c r="K41" s="45"/>
    </row>
    <row r="42" spans="1:11" ht="15">
      <c r="A42" s="55"/>
      <c r="B42" s="61" t="str">
        <f>LOWER([1]MENUS!F20)</f>
        <v>cafe ou infusion</v>
      </c>
      <c r="C42" s="49"/>
      <c r="D42" s="49"/>
      <c r="E42" s="49"/>
      <c r="F42" s="54"/>
      <c r="G42" s="65"/>
      <c r="H42" s="49"/>
      <c r="I42" s="49"/>
      <c r="J42" s="49"/>
      <c r="K42" s="54"/>
    </row>
    <row r="43" spans="1:11" ht="30" customHeight="1">
      <c r="A43" s="298">
        <f>SUM(A35+1)</f>
        <v>43820</v>
      </c>
      <c r="B43" s="63" t="s">
        <v>23</v>
      </c>
      <c r="C43" s="43" t="s">
        <v>24</v>
      </c>
      <c r="D43" s="44" t="s">
        <v>25</v>
      </c>
      <c r="E43" s="43" t="s">
        <v>26</v>
      </c>
      <c r="F43" s="44" t="s">
        <v>25</v>
      </c>
      <c r="G43" s="66" t="s">
        <v>27</v>
      </c>
      <c r="H43" s="43" t="s">
        <v>24</v>
      </c>
      <c r="I43" s="44" t="s">
        <v>25</v>
      </c>
      <c r="J43" s="43" t="s">
        <v>26</v>
      </c>
      <c r="K43" s="44" t="s">
        <v>25</v>
      </c>
    </row>
    <row r="44" spans="1:11" ht="15">
      <c r="A44" s="299"/>
      <c r="B44" s="67">
        <f>'MENU DU 11 NOV AU 22 DEC'!G106</f>
        <v>0</v>
      </c>
      <c r="C44" s="56"/>
      <c r="D44" s="56"/>
      <c r="E44" s="56"/>
      <c r="F44" s="57"/>
      <c r="G44" s="68">
        <f>'MENU DU 11 NOV AU 22 DEC'!G116</f>
        <v>0</v>
      </c>
      <c r="H44" s="56"/>
      <c r="I44" s="56"/>
      <c r="J44" s="56"/>
      <c r="K44" s="57"/>
    </row>
    <row r="45" spans="1:11" ht="15">
      <c r="A45" s="299"/>
      <c r="B45" s="67">
        <f>'MENU DU 11 NOV AU 22 DEC'!G108</f>
        <v>0</v>
      </c>
      <c r="C45" s="43"/>
      <c r="D45" s="44"/>
      <c r="E45" s="43"/>
      <c r="F45" s="44"/>
      <c r="G45" s="68" t="str">
        <f>'MENU DU 11 NOV AU 22 DEC'!G117</f>
        <v>ROGNONS DE PORC
sauce moutarde</v>
      </c>
      <c r="H45" s="43"/>
      <c r="I45" s="44"/>
      <c r="J45" s="43"/>
      <c r="K45" s="44"/>
    </row>
    <row r="46" spans="1:11" ht="15">
      <c r="A46" s="299"/>
      <c r="B46" s="67">
        <f>'MENU DU 11 NOV AU 22 DEC'!G109</f>
        <v>0</v>
      </c>
      <c r="C46" s="53"/>
      <c r="D46" s="53"/>
      <c r="E46" s="53"/>
      <c r="F46" s="53"/>
      <c r="G46" s="68" t="str">
        <f>'MENU DU 11 NOV AU 22 DEC'!G118</f>
        <v>POMMES VAPEURS</v>
      </c>
      <c r="H46" s="53"/>
      <c r="I46" s="53"/>
      <c r="J46" s="53"/>
      <c r="K46" s="53"/>
    </row>
    <row r="47" spans="1:11" ht="15">
      <c r="A47" s="299"/>
      <c r="B47" s="67">
        <f>'MENU DU 11 NOV AU 22 DEC'!G111</f>
        <v>0</v>
      </c>
      <c r="C47" s="45"/>
      <c r="D47" s="45"/>
      <c r="E47" s="45"/>
      <c r="F47" s="45"/>
      <c r="G47" s="68" t="str">
        <f>'MENU DU 11 NOV AU 22 DEC'!G119</f>
        <v>SALADE VERTE</v>
      </c>
      <c r="H47" s="45"/>
      <c r="I47" s="45"/>
      <c r="J47" s="45"/>
      <c r="K47" s="45"/>
    </row>
    <row r="48" spans="1:11" ht="15">
      <c r="A48" s="299"/>
      <c r="B48" s="67">
        <f>'MENU DU 11 NOV AU 22 DEC'!G113</f>
        <v>0</v>
      </c>
      <c r="C48" s="45"/>
      <c r="D48" s="45"/>
      <c r="E48" s="45"/>
      <c r="F48" s="45"/>
      <c r="G48" s="68" t="str">
        <f>'MENU DU 11 NOV AU 22 DEC'!G120</f>
        <v>FROMAGE BLANC
 AUX FRUITS</v>
      </c>
      <c r="H48" s="45"/>
      <c r="I48" s="45"/>
      <c r="J48" s="45"/>
      <c r="K48" s="45"/>
    </row>
    <row r="49" spans="1:11" ht="15">
      <c r="A49" s="300"/>
      <c r="B49" s="67" t="s">
        <v>28</v>
      </c>
      <c r="C49" s="45"/>
      <c r="D49" s="45"/>
      <c r="E49" s="45"/>
      <c r="F49" s="45"/>
      <c r="G49" s="67" t="s">
        <v>28</v>
      </c>
      <c r="H49" s="45"/>
      <c r="I49" s="45"/>
      <c r="J49" s="45"/>
      <c r="K49" s="45"/>
    </row>
    <row r="50" spans="1:11" ht="15">
      <c r="A50" s="55"/>
      <c r="B50" s="61" t="str">
        <f>LOWER([1]MENUS!G20)</f>
        <v>cafe ou infusion</v>
      </c>
      <c r="C50" s="49"/>
      <c r="D50" s="49"/>
      <c r="E50" s="49"/>
      <c r="F50" s="54"/>
      <c r="G50" s="65"/>
      <c r="H50" s="49"/>
      <c r="I50" s="49"/>
      <c r="J50" s="49"/>
      <c r="K50" s="54"/>
    </row>
    <row r="51" spans="1:11" ht="30" customHeight="1">
      <c r="A51" s="298">
        <f>SUM(A43+1)</f>
        <v>43821</v>
      </c>
      <c r="B51" s="63" t="s">
        <v>23</v>
      </c>
      <c r="C51" s="43" t="s">
        <v>24</v>
      </c>
      <c r="D51" s="44" t="s">
        <v>25</v>
      </c>
      <c r="E51" s="43" t="s">
        <v>26</v>
      </c>
      <c r="F51" s="44" t="s">
        <v>25</v>
      </c>
      <c r="G51" s="66" t="s">
        <v>27</v>
      </c>
      <c r="H51" s="43" t="s">
        <v>24</v>
      </c>
      <c r="I51" s="44" t="s">
        <v>25</v>
      </c>
      <c r="J51" s="43" t="s">
        <v>26</v>
      </c>
      <c r="K51" s="44" t="s">
        <v>25</v>
      </c>
    </row>
    <row r="52" spans="1:11" ht="15">
      <c r="A52" s="299"/>
      <c r="B52" s="67">
        <f>'MENU DU 11 NOV AU 22 DEC'!H106</f>
        <v>0</v>
      </c>
      <c r="C52" s="45"/>
      <c r="D52" s="45"/>
      <c r="E52" s="45"/>
      <c r="F52" s="45"/>
      <c r="G52" s="68">
        <f>'MENU DU 11 NOV AU 22 DEC'!H116</f>
        <v>0</v>
      </c>
      <c r="H52" s="45"/>
      <c r="I52" s="45"/>
      <c r="J52" s="45"/>
      <c r="K52" s="45"/>
    </row>
    <row r="53" spans="1:11" ht="15">
      <c r="A53" s="299"/>
      <c r="B53" s="67">
        <f>'MENU DU 11 NOV AU 22 DEC'!H108</f>
        <v>0</v>
      </c>
      <c r="C53" s="56"/>
      <c r="D53" s="56"/>
      <c r="E53" s="56"/>
      <c r="F53" s="57"/>
      <c r="G53" s="68" t="str">
        <f>'MENU DU 11 NOV AU 22 DEC'!H117</f>
        <v>COURGETTES</v>
      </c>
      <c r="H53" s="56"/>
      <c r="I53" s="56"/>
      <c r="J53" s="56"/>
      <c r="K53" s="57"/>
    </row>
    <row r="54" spans="1:11" ht="15">
      <c r="A54" s="299"/>
      <c r="B54" s="67">
        <f>'MENU DU 11 NOV AU 22 DEC'!H109</f>
        <v>0</v>
      </c>
      <c r="C54" s="43"/>
      <c r="D54" s="44"/>
      <c r="E54" s="43"/>
      <c r="F54" s="44"/>
      <c r="G54" s="68" t="str">
        <f>'MENU DU 11 NOV AU 22 DEC'!H118</f>
        <v>AU BŒUF</v>
      </c>
      <c r="H54" s="43"/>
      <c r="I54" s="44"/>
      <c r="J54" s="43"/>
      <c r="K54" s="44"/>
    </row>
    <row r="55" spans="1:11" ht="15">
      <c r="A55" s="299"/>
      <c r="B55" s="67">
        <f>'MENU DU 11 NOV AU 22 DEC'!H111</f>
        <v>0</v>
      </c>
      <c r="C55" s="53"/>
      <c r="D55" s="53"/>
      <c r="E55" s="53"/>
      <c r="F55" s="58"/>
      <c r="G55" s="68" t="str">
        <f>'MENU DU 11 NOV AU 22 DEC'!H119</f>
        <v>SALADE VERTE</v>
      </c>
      <c r="H55" s="53"/>
      <c r="I55" s="53"/>
      <c r="J55" s="53"/>
      <c r="K55" s="58"/>
    </row>
    <row r="56" spans="1:11" ht="15">
      <c r="A56" s="299"/>
      <c r="B56" s="67">
        <f>'MENU DU 11 NOV AU 22 DEC'!H113</f>
        <v>0</v>
      </c>
      <c r="C56" s="53"/>
      <c r="D56" s="53"/>
      <c r="E56" s="53"/>
      <c r="F56" s="58"/>
      <c r="G56" s="68" t="str">
        <f>'MENU DU 11 NOV AU 22 DEC'!H120</f>
        <v>TARTE AUX MYRTILLES</v>
      </c>
      <c r="H56" s="53"/>
      <c r="I56" s="53"/>
      <c r="J56" s="53"/>
      <c r="K56" s="58"/>
    </row>
    <row r="57" spans="1:11" ht="15.75" thickBot="1">
      <c r="A57" s="300"/>
      <c r="B57" s="67" t="s">
        <v>28</v>
      </c>
      <c r="C57" s="45"/>
      <c r="D57" s="45"/>
      <c r="E57" s="45"/>
      <c r="F57" s="45"/>
      <c r="G57" s="67" t="s">
        <v>28</v>
      </c>
      <c r="H57" s="45"/>
      <c r="I57" s="45"/>
      <c r="J57" s="45"/>
      <c r="K57" s="45"/>
    </row>
    <row r="58" spans="1:11" ht="15.75" thickBot="1">
      <c r="A58" s="59"/>
      <c r="B58" s="62" t="str">
        <f>LOWER([1]MENUS!H20)</f>
        <v>cafe ou infusion</v>
      </c>
      <c r="C58" s="49"/>
      <c r="D58" s="49"/>
      <c r="E58" s="49"/>
      <c r="F58" s="54"/>
      <c r="G58" s="65"/>
      <c r="H58" s="49"/>
      <c r="I58" s="49"/>
      <c r="J58" s="49"/>
      <c r="K58" s="54"/>
    </row>
  </sheetData>
  <mergeCells count="9">
    <mergeCell ref="A35:A41"/>
    <mergeCell ref="A43:A49"/>
    <mergeCell ref="A51:A57"/>
    <mergeCell ref="C1:D1"/>
    <mergeCell ref="F1:G1"/>
    <mergeCell ref="A3:A9"/>
    <mergeCell ref="A11:A17"/>
    <mergeCell ref="A19:A25"/>
    <mergeCell ref="A27:A33"/>
  </mergeCells>
  <printOptions horizontalCentered="1" verticalCentered="1"/>
  <pageMargins left="0" right="0" top="0" bottom="0" header="0" footer="0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22"/>
  <sheetViews>
    <sheetView showZeros="0" view="pageBreakPreview" topLeftCell="A31" zoomScale="50" zoomScaleSheetLayoutView="50" workbookViewId="0">
      <selection activeCell="F63" sqref="F63"/>
    </sheetView>
  </sheetViews>
  <sheetFormatPr baseColWidth="10" defaultRowHeight="27"/>
  <cols>
    <col min="1" max="1" width="20.7109375" style="75" customWidth="1"/>
    <col min="2" max="2" width="46" style="75" customWidth="1"/>
    <col min="3" max="3" width="48.28515625" style="75" customWidth="1"/>
    <col min="4" max="4" width="49.7109375" style="75" customWidth="1"/>
    <col min="5" max="5" width="45.85546875" style="75" customWidth="1"/>
    <col min="6" max="6" width="45.28515625" style="75" customWidth="1"/>
    <col min="7" max="7" width="42.7109375" style="75" customWidth="1"/>
    <col min="8" max="8" width="48.28515625" style="75" customWidth="1"/>
    <col min="9" max="9" width="11.42578125" style="75"/>
    <col min="10" max="10" width="20.7109375" style="75" hidden="1" customWidth="1"/>
    <col min="11" max="14" width="0" style="75" hidden="1" customWidth="1"/>
    <col min="15" max="15" width="4.28515625" style="75" customWidth="1"/>
    <col min="16" max="16" width="11.42578125" style="75" hidden="1" customWidth="1"/>
    <col min="17" max="17" width="45.85546875" style="75" hidden="1" customWidth="1"/>
    <col min="18" max="16384" width="11.42578125" style="75"/>
  </cols>
  <sheetData>
    <row r="1" spans="1:17" ht="95.25" customHeight="1">
      <c r="A1" s="274" t="s">
        <v>60</v>
      </c>
      <c r="B1" s="274"/>
      <c r="C1" s="274"/>
      <c r="D1" s="274"/>
      <c r="E1" s="274"/>
      <c r="F1" s="274"/>
      <c r="G1" s="274"/>
      <c r="H1" s="274"/>
    </row>
    <row r="2" spans="1:17" s="78" customFormat="1" ht="23.25" customHeight="1">
      <c r="A2" s="76" t="s">
        <v>8</v>
      </c>
      <c r="B2" s="165" t="s">
        <v>0</v>
      </c>
      <c r="C2" s="77" t="s">
        <v>1</v>
      </c>
      <c r="D2" s="77" t="s">
        <v>2</v>
      </c>
      <c r="E2" s="77" t="s">
        <v>3</v>
      </c>
      <c r="F2" s="77" t="s">
        <v>4</v>
      </c>
      <c r="G2" s="77" t="s">
        <v>5</v>
      </c>
      <c r="H2" s="77" t="s">
        <v>6</v>
      </c>
      <c r="Q2" s="228" t="s">
        <v>4</v>
      </c>
    </row>
    <row r="3" spans="1:17" ht="54.75" customHeight="1">
      <c r="A3" s="76">
        <v>46</v>
      </c>
      <c r="B3" s="166">
        <v>43780</v>
      </c>
      <c r="C3" s="79">
        <f t="shared" ref="C3:H3" si="0">B3+1</f>
        <v>43781</v>
      </c>
      <c r="D3" s="79">
        <f t="shared" si="0"/>
        <v>43782</v>
      </c>
      <c r="E3" s="79">
        <f t="shared" si="0"/>
        <v>43783</v>
      </c>
      <c r="F3" s="79">
        <f t="shared" si="0"/>
        <v>43784</v>
      </c>
      <c r="G3" s="79">
        <f t="shared" si="0"/>
        <v>43785</v>
      </c>
      <c r="H3" s="79">
        <f t="shared" si="0"/>
        <v>43786</v>
      </c>
      <c r="Q3" s="229">
        <v>43777</v>
      </c>
    </row>
    <row r="4" spans="1:17" ht="18" customHeight="1">
      <c r="A4" s="290">
        <v>1</v>
      </c>
      <c r="B4" s="290"/>
      <c r="C4" s="290"/>
      <c r="D4" s="290"/>
      <c r="E4" s="290"/>
      <c r="F4" s="290"/>
      <c r="G4" s="290"/>
      <c r="H4" s="290"/>
    </row>
    <row r="5" spans="1:17" ht="32.450000000000003" customHeight="1">
      <c r="A5" s="270" t="s">
        <v>21</v>
      </c>
      <c r="B5" s="288"/>
      <c r="C5" s="200" t="str">
        <f>'MENU TRAVAIL CYCLE HIVER'!B5</f>
        <v>VELOUTE CAROTTES PdT</v>
      </c>
      <c r="D5" s="258" t="str">
        <f>'MENU TRAVAIL CYCLE HIVER'!D5:D6</f>
        <v>DUO DE SAUCISSONS</v>
      </c>
      <c r="E5" s="260" t="str">
        <f>'MENU TRAVAIL CYCLE HIVER'!E5:E6</f>
        <v>CELERI REMOULADE
MAISON</v>
      </c>
      <c r="F5" s="260" t="str">
        <f>'MENU TRAVAIL CYCLE HIVER'!F5:F6</f>
        <v>CRUDITES VARIEES</v>
      </c>
      <c r="G5" s="286"/>
      <c r="H5" s="286"/>
      <c r="Q5" s="292" t="s">
        <v>352</v>
      </c>
    </row>
    <row r="6" spans="1:17" ht="32.450000000000003" customHeight="1">
      <c r="A6" s="271"/>
      <c r="B6" s="289"/>
      <c r="C6" s="199" t="str">
        <f>'MENU TRAVAIL CYCLE HIVER'!B6</f>
        <v>FEUILLETE FROMAGE</v>
      </c>
      <c r="D6" s="259"/>
      <c r="E6" s="261"/>
      <c r="F6" s="261"/>
      <c r="G6" s="287"/>
      <c r="H6" s="287"/>
      <c r="Q6" s="293"/>
    </row>
    <row r="7" spans="1:17" ht="64.900000000000006" customHeight="1">
      <c r="A7" s="271"/>
      <c r="B7" s="161"/>
      <c r="C7" s="217" t="str">
        <f>'MENU TRAVAIL CYCLE HIVER'!B7</f>
        <v>Terrine de légumes</v>
      </c>
      <c r="D7" s="179" t="str">
        <f>'MENU TRAVAIL CYCLE HIVER'!D7</f>
        <v>Macédoine de légumes</v>
      </c>
      <c r="E7" s="219" t="str">
        <f>'MENU TRAVAIL CYCLE HIVER'!E7</f>
        <v>Salade d'endives 
au bleu</v>
      </c>
      <c r="F7" s="219" t="str">
        <f>'MENU TRAVAIL CYCLE HIVER'!F7</f>
        <v xml:space="preserve">Crêpe au fromage </v>
      </c>
      <c r="G7" s="116"/>
      <c r="H7" s="116"/>
      <c r="Q7" s="119" t="s">
        <v>354</v>
      </c>
    </row>
    <row r="8" spans="1:17" ht="64.900000000000006" customHeight="1">
      <c r="A8" s="271"/>
      <c r="B8" s="164" t="s">
        <v>89</v>
      </c>
      <c r="C8" s="213" t="str">
        <f>'MENU TRAVAIL CYCLE HIVER'!B8</f>
        <v>CORDON BLEU</v>
      </c>
      <c r="D8" s="119" t="str">
        <f>'MENU TRAVAIL CYCLE HIVER'!D8</f>
        <v>POT AU FEU</v>
      </c>
      <c r="E8" s="182" t="str">
        <f>'MENU TRAVAIL CYCLE HIVER'!E8</f>
        <v>SAUCISSE DE TOULOUSE</v>
      </c>
      <c r="F8" s="182" t="str">
        <f>'MENU TRAVAIL CYCLE HIVER'!F8</f>
        <v>DOS DE COLIN
sauce du chef</v>
      </c>
      <c r="G8" s="116"/>
      <c r="H8" s="116"/>
      <c r="Q8" s="119" t="s">
        <v>227</v>
      </c>
    </row>
    <row r="9" spans="1:17" ht="64.900000000000006" customHeight="1">
      <c r="A9" s="271"/>
      <c r="B9" s="160"/>
      <c r="C9" s="213" t="str">
        <f>'MENU TRAVAIL CYCLE HIVER'!B9</f>
        <v>POELEE 
DE LEGUMES VERTS</v>
      </c>
      <c r="D9" s="119" t="str">
        <f>'MENU TRAVAIL CYCLE HIVER'!D9</f>
        <v xml:space="preserve">ET SES LEGUMES </v>
      </c>
      <c r="E9" s="182" t="str">
        <f>'MENU TRAVAIL CYCLE HIVER'!E9</f>
        <v>LENTILLES MAISON</v>
      </c>
      <c r="F9" s="182" t="str">
        <f>'MENU TRAVAIL CYCLE HIVER'!F9</f>
        <v>RIZ CREOLE</v>
      </c>
      <c r="G9" s="116"/>
      <c r="H9" s="116"/>
      <c r="Q9" s="119" t="s">
        <v>103</v>
      </c>
    </row>
    <row r="10" spans="1:17" ht="64.900000000000006" customHeight="1">
      <c r="A10" s="271"/>
      <c r="B10" s="161"/>
      <c r="C10" s="217" t="str">
        <f>'MENU TRAVAIL CYCLE HIVER'!B10</f>
        <v>Pommes sautées</v>
      </c>
      <c r="D10" s="218" t="str">
        <f>'MENU TRAVAIL CYCLE HIVER'!D10</f>
        <v xml:space="preserve">Salade verte </v>
      </c>
      <c r="E10" s="220" t="str">
        <f>'MENU TRAVAIL CYCLE HIVER'!E10</f>
        <v>Carottes persillées</v>
      </c>
      <c r="F10" s="220" t="str">
        <f>'MENU TRAVAIL CYCLE HIVER'!F10</f>
        <v>Julienne de légumes</v>
      </c>
      <c r="G10" s="116"/>
      <c r="H10" s="116"/>
      <c r="Q10" s="119" t="s">
        <v>353</v>
      </c>
    </row>
    <row r="11" spans="1:17" ht="64.900000000000006" customHeight="1">
      <c r="A11" s="271"/>
      <c r="B11" s="162"/>
      <c r="C11" s="213" t="str">
        <f>'MENU TRAVAIL CYCLE HIVER'!B11</f>
        <v>VACHE QUI RIT</v>
      </c>
      <c r="D11" s="119" t="str">
        <f>'MENU TRAVAIL CYCLE HIVER'!D11</f>
        <v xml:space="preserve">PETIT SUISSE NATURE SUCRE </v>
      </c>
      <c r="E11" s="182" t="str">
        <f>'MENU TRAVAIL CYCLE HIVER'!E11</f>
        <v>CAMEMBERT</v>
      </c>
      <c r="F11" s="182" t="str">
        <f>'MENU TRAVAIL CYCLE HIVER'!F11</f>
        <v>FROMAGE BLANC SUCRE</v>
      </c>
      <c r="G11" s="119"/>
      <c r="H11" s="119"/>
    </row>
    <row r="12" spans="1:17" ht="64.900000000000006" customHeight="1">
      <c r="A12" s="271"/>
      <c r="B12" s="161"/>
      <c r="C12" s="217" t="str">
        <f>'MENU TRAVAIL CYCLE HIVER'!B12</f>
        <v>Edam</v>
      </c>
      <c r="D12" s="218" t="str">
        <f>'MENU TRAVAIL CYCLE HIVER'!D12</f>
        <v>Emmental</v>
      </c>
      <c r="E12" s="220" t="str">
        <f>'MENU TRAVAIL CYCLE HIVER'!E12</f>
        <v xml:space="preserve">Samos </v>
      </c>
      <c r="F12" s="220" t="str">
        <f>'MENU TRAVAIL CYCLE HIVER'!F12</f>
        <v>Bleu</v>
      </c>
      <c r="G12" s="119"/>
      <c r="H12" s="119"/>
    </row>
    <row r="13" spans="1:17" ht="64.900000000000006" customHeight="1">
      <c r="A13" s="271"/>
      <c r="B13" s="160"/>
      <c r="C13" s="213" t="str">
        <f>'MENU TRAVAIL CYCLE HIVER'!B13</f>
        <v>COMPOTE DE POMMES</v>
      </c>
      <c r="D13" s="119" t="str">
        <f>'MENU TRAVAIL CYCLE HIVER'!D13</f>
        <v>FRUIT DU CHEF</v>
      </c>
      <c r="E13" s="182" t="str">
        <f>'MENU TRAVAIL CYCLE HIVER'!E13</f>
        <v>PANACOTA MAISON
sauce fruits rouges</v>
      </c>
      <c r="F13" s="182" t="str">
        <f>'MENU TRAVAIL CYCLE HIVER'!F13</f>
        <v>FRUIT DE SAISON</v>
      </c>
      <c r="G13" s="116"/>
      <c r="H13" s="116"/>
    </row>
    <row r="14" spans="1:17" ht="64.900000000000006" customHeight="1" thickBot="1">
      <c r="A14" s="272"/>
      <c r="B14" s="169"/>
      <c r="C14" s="217" t="str">
        <f>'MENU TRAVAIL CYCLE HIVER'!B14</f>
        <v>Fruit de saison</v>
      </c>
      <c r="D14" s="218" t="str">
        <f>'MENU TRAVAIL CYCLE HIVER'!D14</f>
        <v>Tarte chocolat</v>
      </c>
      <c r="E14" s="220" t="str">
        <f>'MENU TRAVAIL CYCLE HIVER'!E14</f>
        <v>Fruit de saison</v>
      </c>
      <c r="F14" s="220" t="str">
        <f>'MENU TRAVAIL CYCLE HIVER'!F14</f>
        <v>Paris-Brest</v>
      </c>
      <c r="G14" s="170"/>
      <c r="H14" s="170"/>
      <c r="K14" s="150"/>
      <c r="Q14" s="150"/>
    </row>
    <row r="15" spans="1:17" ht="18" customHeight="1" thickBot="1">
      <c r="A15" s="80"/>
      <c r="B15" s="171"/>
      <c r="C15" s="171"/>
      <c r="D15" s="171"/>
      <c r="E15" s="171"/>
      <c r="F15" s="171"/>
      <c r="G15" s="171"/>
      <c r="H15" s="172"/>
      <c r="K15" s="151"/>
      <c r="Q15" s="150"/>
    </row>
    <row r="16" spans="1:17" ht="64.900000000000006" customHeight="1">
      <c r="A16" s="275" t="s">
        <v>19</v>
      </c>
      <c r="B16" s="120" t="str">
        <f>'MENU TRAVAIL CYCLE HIVER'!B16</f>
        <v>VELOUTE DE CAROTTES PdT</v>
      </c>
      <c r="C16" s="120">
        <f>'MENU TRAVAIL CYCLE HIVER'!C16</f>
        <v>0</v>
      </c>
      <c r="D16" s="121" t="str">
        <f>'MENU TRAVAIL CYCLE HIVER'!D16</f>
        <v>POTAGE MAISON</v>
      </c>
      <c r="E16" s="120">
        <f>'MENU TRAVAIL CYCLE HIVER'!E16</f>
        <v>0</v>
      </c>
      <c r="F16" s="120">
        <f>'MENU TRAVAIL CYCLE HIVER'!F16</f>
        <v>0</v>
      </c>
      <c r="G16" s="121" t="str">
        <f>'MENU TRAVAIL CYCLE HIVER'!G16</f>
        <v>POTAGE DE LEGUMES FRAIS DE SAISON</v>
      </c>
      <c r="H16" s="121">
        <f>'MENU TRAVAIL CYCLE HIVER'!H16</f>
        <v>0</v>
      </c>
      <c r="K16" s="151"/>
      <c r="Q16" s="247"/>
    </row>
    <row r="17" spans="1:17" ht="64.900000000000006" customHeight="1">
      <c r="A17" s="276"/>
      <c r="B17" s="120" t="str">
        <f>'MENU TRAVAIL CYCLE HIVER'!B17</f>
        <v>LASAGNE BOLOGNAISE</v>
      </c>
      <c r="C17" s="120" t="str">
        <f>'MENU TRAVAIL CYCLE HIVER'!C17</f>
        <v>AILE DE RAIE AUX CAPRES</v>
      </c>
      <c r="D17" s="121" t="str">
        <f>'MENU TRAVAIL CYCLE HIVER'!D17</f>
        <v>TARTE A L'OIGNONS</v>
      </c>
      <c r="E17" s="120" t="str">
        <f>'MENU TRAVAIL CYCLE HIVER'!E17</f>
        <v>OMELETTE</v>
      </c>
      <c r="F17" s="120" t="str">
        <f>'MENU TRAVAIL CYCLE HIVER'!F17</f>
        <v>JAMBON GRILL
SCE MADERE</v>
      </c>
      <c r="G17" s="121" t="str">
        <f>'MENU TRAVAIL CYCLE HIVER'!G17</f>
        <v>QUICHE DU CHEF</v>
      </c>
      <c r="H17" s="121" t="str">
        <f>'MENU TRAVAIL CYCLE HIVER'!H17</f>
        <v>CERVELAS OBERNOIS</v>
      </c>
      <c r="K17" s="151"/>
      <c r="Q17" s="247"/>
    </row>
    <row r="18" spans="1:17" ht="64.900000000000006" customHeight="1">
      <c r="A18" s="276"/>
      <c r="B18" s="120" t="str">
        <f>'MENU TRAVAIL CYCLE HIVER'!B18</f>
        <v>SALADE VERTE</v>
      </c>
      <c r="C18" s="120" t="str">
        <f>'MENU TRAVAIL CYCLE HIVER'!C18</f>
        <v>POMMES VAPEURS</v>
      </c>
      <c r="D18" s="121" t="str">
        <f>'MENU TRAVAIL CYCLE HIVER'!D18</f>
        <v>SALADE VERTE</v>
      </c>
      <c r="E18" s="120" t="str">
        <f>'MENU TRAVAIL CYCLE HIVER'!E18</f>
        <v>HARICOTS VERTS</v>
      </c>
      <c r="F18" s="120" t="str">
        <f>'MENU TRAVAIL CYCLE HIVER'!F18</f>
        <v>PUREE 
DE POMMES DE TERRE</v>
      </c>
      <c r="G18" s="121" t="str">
        <f>'MENU TRAVAIL CYCLE HIVER'!G18</f>
        <v>SALADE VERTE</v>
      </c>
      <c r="H18" s="121" t="str">
        <f>'MENU TRAVAIL CYCLE HIVER'!H18</f>
        <v>GRATIN DE POIREAUX</v>
      </c>
      <c r="K18" s="151"/>
      <c r="Q18" s="247"/>
    </row>
    <row r="19" spans="1:17" ht="64.900000000000006" customHeight="1">
      <c r="A19" s="276"/>
      <c r="B19" s="120">
        <f>'MENU TRAVAIL CYCLE HIVER'!B19</f>
        <v>0</v>
      </c>
      <c r="C19" s="120">
        <f>'MENU TRAVAIL CYCLE HIVER'!C19</f>
        <v>0</v>
      </c>
      <c r="D19" s="121" t="str">
        <f>'MENU TRAVAIL CYCLE HIVER'!D19</f>
        <v>YAOURT NATURE SUCRE</v>
      </c>
      <c r="E19" s="120" t="str">
        <f>'MENU TRAVAIL CYCLE HIVER'!E19</f>
        <v>SALADE VERTE</v>
      </c>
      <c r="F19" s="120" t="str">
        <f>'MENU TRAVAIL CYCLE HIVER'!F19</f>
        <v>SALADE VERTE</v>
      </c>
      <c r="G19" s="121" t="str">
        <f>'MENU TRAVAIL CYCLE HIVER'!G19</f>
        <v>YAOURT AROMATISE</v>
      </c>
      <c r="H19" s="121" t="str">
        <f>'MENU TRAVAIL CYCLE HIVER'!H19</f>
        <v>SALADE</v>
      </c>
      <c r="J19" s="75" t="s">
        <v>69</v>
      </c>
      <c r="Q19" s="247"/>
    </row>
    <row r="20" spans="1:17" ht="64.900000000000006" customHeight="1">
      <c r="A20" s="276"/>
      <c r="B20" s="120" t="str">
        <f>'MENU TRAVAIL CYCLE HIVER'!B20</f>
        <v>NOVLY VANILLE</v>
      </c>
      <c r="C20" s="120" t="str">
        <f>'MENU TRAVAIL CYCLE HIVER'!C20</f>
        <v>FRUIT DE SAISON</v>
      </c>
      <c r="D20" s="121" t="str">
        <f>'MENU TRAVAIL CYCLE HIVER'!D20</f>
        <v>COCKTAIL DE FRUITS 
AU SIROP</v>
      </c>
      <c r="E20" s="120" t="str">
        <f>'MENU TRAVAIL CYCLE HIVER'!E20</f>
        <v>CRUMBLE AUX POIRES MAISON</v>
      </c>
      <c r="F20" s="120" t="str">
        <f>'MENU TRAVAIL CYCLE HIVER'!F20</f>
        <v>FRUIT DE SAISON</v>
      </c>
      <c r="G20" s="121" t="str">
        <f>'MENU TRAVAIL CYCLE HIVER'!G20</f>
        <v>PECHE AU SIROP</v>
      </c>
      <c r="H20" s="121" t="str">
        <f>'MENU TRAVAIL CYCLE HIVER'!H20</f>
        <v>FLAN PATISSIER MAISON</v>
      </c>
      <c r="J20" s="269" t="s">
        <v>70</v>
      </c>
      <c r="K20" s="269"/>
      <c r="L20" s="269"/>
      <c r="M20" s="269"/>
      <c r="Q20" s="150"/>
    </row>
    <row r="21" spans="1:17" ht="18" customHeight="1">
      <c r="A21" s="82"/>
      <c r="B21" s="83"/>
      <c r="C21" s="83"/>
      <c r="D21" s="83"/>
      <c r="E21" s="83"/>
      <c r="F21" s="83"/>
      <c r="G21" s="83"/>
      <c r="H21" s="83"/>
      <c r="J21" s="269"/>
      <c r="K21" s="269"/>
      <c r="L21" s="269"/>
      <c r="M21" s="269"/>
    </row>
    <row r="22" spans="1:17" s="78" customFormat="1" ht="23.25" customHeight="1">
      <c r="A22" s="84" t="s">
        <v>8</v>
      </c>
      <c r="B22" s="85" t="s">
        <v>0</v>
      </c>
      <c r="C22" s="85" t="s">
        <v>1</v>
      </c>
      <c r="D22" s="85" t="s">
        <v>2</v>
      </c>
      <c r="E22" s="85" t="s">
        <v>3</v>
      </c>
      <c r="F22" s="85" t="s">
        <v>4</v>
      </c>
      <c r="G22" s="85" t="s">
        <v>5</v>
      </c>
      <c r="H22" s="85" t="s">
        <v>6</v>
      </c>
      <c r="J22" s="133" t="s">
        <v>71</v>
      </c>
    </row>
    <row r="23" spans="1:17" ht="54" customHeight="1">
      <c r="A23" s="86">
        <f>SUM(A3+1)</f>
        <v>47</v>
      </c>
      <c r="B23" s="87">
        <f>B3+7</f>
        <v>43787</v>
      </c>
      <c r="C23" s="167">
        <f t="shared" ref="C23:H23" si="1">B23+1</f>
        <v>43788</v>
      </c>
      <c r="D23" s="87">
        <f t="shared" si="1"/>
        <v>43789</v>
      </c>
      <c r="E23" s="87">
        <f t="shared" si="1"/>
        <v>43790</v>
      </c>
      <c r="F23" s="87">
        <f t="shared" si="1"/>
        <v>43791</v>
      </c>
      <c r="G23" s="87">
        <f t="shared" si="1"/>
        <v>43792</v>
      </c>
      <c r="H23" s="87">
        <f t="shared" si="1"/>
        <v>43793</v>
      </c>
    </row>
    <row r="24" spans="1:17" ht="18" customHeight="1">
      <c r="A24" s="290">
        <v>2</v>
      </c>
      <c r="B24" s="290"/>
      <c r="C24" s="290"/>
      <c r="D24" s="290"/>
      <c r="E24" s="290"/>
      <c r="F24" s="290"/>
      <c r="G24" s="290"/>
      <c r="H24" s="290"/>
    </row>
    <row r="25" spans="1:17" ht="32.450000000000003" customHeight="1">
      <c r="A25" s="264" t="s">
        <v>21</v>
      </c>
      <c r="B25" s="200" t="str">
        <f>'MENU TRAVAIL CYCLE HIVER'!B25</f>
        <v>POTAGE POIREAUX PdT</v>
      </c>
      <c r="C25" s="256" t="str">
        <f>'MENU TRAVAIL CYCLE HIVER'!C25:C26</f>
        <v>CAROTTES RAPEES</v>
      </c>
      <c r="D25" s="258" t="str">
        <f>'MENU TRAVAIL CYCLE HIVER'!D25:D26</f>
        <v>ENDIVES VINAIGRETTE</v>
      </c>
      <c r="E25" s="256" t="str">
        <f>'MENU TRAVAIL CYCLE HIVER'!E25:E26</f>
        <v>SARDINE 
BEURRE MICRO</v>
      </c>
      <c r="F25" s="256" t="str">
        <f>'MENU TRAVAIL CYCLE HIVER'!F25:F26</f>
        <v xml:space="preserve">RILLETTE DE PORC CORNICHON </v>
      </c>
      <c r="G25" s="262"/>
      <c r="H25" s="262"/>
    </row>
    <row r="26" spans="1:17" ht="32.450000000000003" customHeight="1">
      <c r="A26" s="265"/>
      <c r="B26" s="199" t="str">
        <f>'MENU TRAVAIL CYCLE HIVER'!B26</f>
        <v xml:space="preserve">BETTERAVES </v>
      </c>
      <c r="C26" s="257"/>
      <c r="D26" s="259"/>
      <c r="E26" s="257"/>
      <c r="F26" s="257"/>
      <c r="G26" s="263"/>
      <c r="H26" s="263"/>
    </row>
    <row r="27" spans="1:17" ht="61.5" customHeight="1">
      <c r="A27" s="265"/>
      <c r="B27" s="178" t="str">
        <f>'MENU TRAVAIL CYCLE HIVER'!B27</f>
        <v>Maquereau à la moutarde</v>
      </c>
      <c r="C27" s="178" t="str">
        <f>'MENU TRAVAIL CYCLE HIVER'!C27</f>
        <v>Salade verte
croûtons emmental</v>
      </c>
      <c r="D27" s="179" t="str">
        <f>'MENU TRAVAIL CYCLE HIVER'!D27</f>
        <v>Emincé de choux rouges</v>
      </c>
      <c r="E27" s="178" t="str">
        <f>'MENU TRAVAIL CYCLE HIVER'!E27</f>
        <v>Oeufs durs mayonnaise</v>
      </c>
      <c r="F27" s="178" t="str">
        <f>'MENU TRAVAIL CYCLE HIVER'!F27</f>
        <v>Blanc de poireaux
mimosa</v>
      </c>
      <c r="G27" s="91"/>
      <c r="H27" s="91"/>
    </row>
    <row r="28" spans="1:17" ht="63" customHeight="1">
      <c r="A28" s="265"/>
      <c r="B28" s="221" t="str">
        <f>'MENU TRAVAIL CYCLE HIVER'!B28</f>
        <v>PEPITE DE POISSON</v>
      </c>
      <c r="C28" s="221" t="str">
        <f>'MENU TRAVAIL CYCLE HIVER'!C28</f>
        <v>PAVE BLE 
FROMAGE EPINARDS</v>
      </c>
      <c r="D28" s="222" t="str">
        <f>'MENU TRAVAIL CYCLE HIVER'!D28</f>
        <v>DOS DE COLIN
Sauce du Chef</v>
      </c>
      <c r="E28" s="221" t="str">
        <f>'MENU TRAVAIL CYCLE HIVER'!E28</f>
        <v>BŒUF BOURGUIGNON</v>
      </c>
      <c r="F28" s="221" t="str">
        <f>'MENU TRAVAIL CYCLE HIVER'!F28</f>
        <v>SAUTE DE PORC</v>
      </c>
      <c r="G28" s="91"/>
      <c r="H28" s="91"/>
    </row>
    <row r="29" spans="1:17" ht="59.25" customHeight="1">
      <c r="A29" s="265"/>
      <c r="B29" s="221" t="str">
        <f>'MENU TRAVAIL CYCLE HIVER'!B29</f>
        <v>MACARONIS</v>
      </c>
      <c r="C29" s="221" t="str">
        <f>'MENU TRAVAIL CYCLE HIVER'!C29</f>
        <v>PETITS POIS</v>
      </c>
      <c r="D29" s="222" t="str">
        <f>'MENU TRAVAIL CYCLE HIVER'!D29</f>
        <v>PUREE DE POTIRON 
et navets sautés</v>
      </c>
      <c r="E29" s="221" t="str">
        <f>'MENU TRAVAIL CYCLE HIVER'!E29</f>
        <v>JARDINIERE DE LEGUMES</v>
      </c>
      <c r="F29" s="221" t="str">
        <f>'MENU TRAVAIL CYCLE HIVER'!F29</f>
        <v>BLE PILAF</v>
      </c>
      <c r="G29" s="91"/>
      <c r="H29" s="91"/>
    </row>
    <row r="30" spans="1:17" ht="59.25" customHeight="1">
      <c r="A30" s="265"/>
      <c r="B30" s="178" t="str">
        <f>'MENU TRAVAIL CYCLE HIVER'!B30</f>
        <v xml:space="preserve">Brocolis </v>
      </c>
      <c r="C30" s="178" t="str">
        <f>'MENU TRAVAIL CYCLE HIVER'!C30</f>
        <v>Ecrasé 
de pommes de terre</v>
      </c>
      <c r="D30" s="179" t="str">
        <f>'MENU TRAVAIL CYCLE HIVER'!D30</f>
        <v>Navets sautés</v>
      </c>
      <c r="E30" s="178" t="str">
        <f>'MENU TRAVAIL CYCLE HIVER'!E30</f>
        <v>Torti</v>
      </c>
      <c r="F30" s="178" t="str">
        <f>'MENU TRAVAIL CYCLE HIVER'!F30</f>
        <v>Légumes couscous</v>
      </c>
      <c r="G30" s="91"/>
      <c r="H30" s="91"/>
    </row>
    <row r="31" spans="1:17" ht="57" customHeight="1">
      <c r="A31" s="265"/>
      <c r="B31" s="221" t="str">
        <f>'MENU TRAVAIL CYCLE HIVER'!B31</f>
        <v>CARRE FRAIS</v>
      </c>
      <c r="C31" s="221" t="str">
        <f>'MENU TRAVAIL CYCLE HIVER'!C31</f>
        <v>YAOURT NATURE SUCRE</v>
      </c>
      <c r="D31" s="222" t="str">
        <f>'MENU TRAVAIL CYCLE HIVER'!D31</f>
        <v>BUCHETTE DE CHEVRE</v>
      </c>
      <c r="E31" s="221" t="str">
        <f>'MENU TRAVAIL CYCLE HIVER'!E31</f>
        <v>CROQ'LAIT</v>
      </c>
      <c r="F31" s="221" t="str">
        <f>'MENU TRAVAIL CYCLE HIVER'!F31</f>
        <v>PETIT SUISSE SUCRE</v>
      </c>
      <c r="G31" s="92"/>
      <c r="H31" s="92"/>
    </row>
    <row r="32" spans="1:17" ht="70.5" customHeight="1">
      <c r="A32" s="265"/>
      <c r="B32" s="178" t="str">
        <f>'MENU TRAVAIL CYCLE HIVER'!B32</f>
        <v>Faisselle</v>
      </c>
      <c r="C32" s="178" t="str">
        <f>'MENU TRAVAIL CYCLE HIVER'!C32</f>
        <v>Gouda</v>
      </c>
      <c r="D32" s="179" t="str">
        <f>'MENU TRAVAIL CYCLE HIVER'!D32</f>
        <v xml:space="preserve">Roquefort </v>
      </c>
      <c r="E32" s="178" t="str">
        <f>'MENU TRAVAIL CYCLE HIVER'!E32</f>
        <v xml:space="preserve">Fromage blanc nature </v>
      </c>
      <c r="F32" s="178" t="str">
        <f>'MENU TRAVAIL CYCLE HIVER'!F32</f>
        <v>BRIE</v>
      </c>
      <c r="G32" s="92"/>
      <c r="H32" s="92"/>
    </row>
    <row r="33" spans="1:8" ht="56.45" customHeight="1">
      <c r="A33" s="265"/>
      <c r="B33" s="221" t="str">
        <f>'MENU TRAVAIL CYCLE HIVER'!B33</f>
        <v>FRUIT DE SAISON</v>
      </c>
      <c r="C33" s="221" t="str">
        <f>'MENU TRAVAIL CYCLE HIVER'!C33</f>
        <v>MOUSSE CHOCOLAT</v>
      </c>
      <c r="D33" s="222" t="str">
        <f>'MENU TRAVAIL CYCLE HIVER'!D33</f>
        <v>COMPOTE POMME BANANE</v>
      </c>
      <c r="E33" s="221" t="str">
        <f>'MENU TRAVAIL CYCLE HIVER'!E33</f>
        <v>FONDANT AU CHOCOLAT</v>
      </c>
      <c r="F33" s="221" t="str">
        <f>'MENU TRAVAIL CYCLE HIVER'!F33</f>
        <v>FRUIT DE SAISON</v>
      </c>
      <c r="G33" s="91"/>
      <c r="H33" s="91"/>
    </row>
    <row r="34" spans="1:8" ht="90.75" customHeight="1" thickBot="1">
      <c r="A34" s="266"/>
      <c r="B34" s="178" t="str">
        <f>'MENU TRAVAIL CYCLE HIVER'!B34</f>
        <v>Crème dessert caramel</v>
      </c>
      <c r="C34" s="178" t="str">
        <f>'MENU TRAVAIL CYCLE HIVER'!C34</f>
        <v>Ananas au sirop</v>
      </c>
      <c r="D34" s="179" t="str">
        <f>'MENU TRAVAIL CYCLE HIVER'!D34</f>
        <v>Fruit du chef</v>
      </c>
      <c r="E34" s="178" t="str">
        <f>'MENU TRAVAIL CYCLE HIVER'!E34</f>
        <v>Poire pochée</v>
      </c>
      <c r="F34" s="178" t="str">
        <f>'MENU TRAVAIL CYCLE HIVER'!F34</f>
        <v>Ile flottante</v>
      </c>
      <c r="G34" s="91"/>
      <c r="H34" s="91"/>
    </row>
    <row r="35" spans="1:8" ht="18" customHeight="1" thickBot="1">
      <c r="A35" s="80"/>
      <c r="B35" s="171"/>
      <c r="C35" s="171"/>
      <c r="D35" s="171"/>
      <c r="E35" s="171"/>
      <c r="F35" s="171"/>
      <c r="G35" s="171"/>
      <c r="H35" s="172"/>
    </row>
    <row r="36" spans="1:8" ht="64.900000000000006" customHeight="1">
      <c r="A36" s="277" t="s">
        <v>22</v>
      </c>
      <c r="B36" s="122">
        <f>'MENU TRAVAIL CYCLE HIVER'!B36</f>
        <v>0</v>
      </c>
      <c r="C36" s="122" t="str">
        <f>'MENU TRAVAIL CYCLE HIVER'!C36</f>
        <v>POTAGE 
POIREAUX PdT</v>
      </c>
      <c r="D36" s="97">
        <f>'MENU TRAVAIL CYCLE HIVER'!D36</f>
        <v>0</v>
      </c>
      <c r="E36" s="122" t="str">
        <f>'MENU TRAVAIL CYCLE HIVER'!E36</f>
        <v>POTAGE DU CHEF</v>
      </c>
      <c r="F36" s="122">
        <f>'MENU TRAVAIL CYCLE HIVER'!F36</f>
        <v>0</v>
      </c>
      <c r="G36" s="97" t="str">
        <f>'MENU TRAVAIL CYCLE HIVER'!G36</f>
        <v>POTAGE DE LEGUMES FRAIS DE SAISON</v>
      </c>
      <c r="H36" s="97">
        <f>'MENU TRAVAIL CYCLE HIVER'!H36</f>
        <v>0</v>
      </c>
    </row>
    <row r="37" spans="1:8" ht="64.900000000000006" customHeight="1">
      <c r="A37" s="278"/>
      <c r="B37" s="122" t="str">
        <f>'MENU TRAVAIL CYCLE HIVER'!B37</f>
        <v>TARTE AU FROMAGE</v>
      </c>
      <c r="C37" s="122" t="str">
        <f>'MENU TRAVAIL CYCLE HIVER'!C37</f>
        <v>CROQUE MONSIEUR
MAISON</v>
      </c>
      <c r="D37" s="97" t="str">
        <f>'MENU TRAVAIL CYCLE HIVER'!D37</f>
        <v xml:space="preserve">ROTI DE BŒUF </v>
      </c>
      <c r="E37" s="122" t="str">
        <f>'MENU TRAVAIL CYCLE HIVER'!E37</f>
        <v>PETIT SALE</v>
      </c>
      <c r="F37" s="122" t="str">
        <f>'MENU TRAVAIL CYCLE HIVER'!F37</f>
        <v>ESCALOPE DE DINDE</v>
      </c>
      <c r="G37" s="97" t="str">
        <f>'MENU TRAVAIL CYCLE HIVER'!G37</f>
        <v>BEIGNETS DE CALAMARS</v>
      </c>
      <c r="H37" s="97" t="str">
        <f>'MENU TRAVAIL CYCLE HIVER'!H37</f>
        <v>ENDIVES FLAMANDES</v>
      </c>
    </row>
    <row r="38" spans="1:8" ht="64.900000000000006" customHeight="1">
      <c r="A38" s="278"/>
      <c r="B38" s="122" t="str">
        <f>'MENU TRAVAIL CYCLE HIVER'!B38</f>
        <v>SALADE VERTE</v>
      </c>
      <c r="C38" s="122" t="str">
        <f>'MENU TRAVAIL CYCLE HIVER'!C38</f>
        <v>MAISON</v>
      </c>
      <c r="D38" s="97" t="str">
        <f>'MENU TRAVAIL CYCLE HIVER'!D38</f>
        <v>FONDU DE CHOUX</v>
      </c>
      <c r="E38" s="122" t="str">
        <f>'MENU TRAVAIL CYCLE HIVER'!E38</f>
        <v>LENTILLES
PREPAREES PAR LE CHEF</v>
      </c>
      <c r="F38" s="122" t="str">
        <f>'MENU TRAVAIL CYCLE HIVER'!F38</f>
        <v>COURGETTES BRAISEES</v>
      </c>
      <c r="G38" s="97" t="str">
        <f>'MENU TRAVAIL CYCLE HIVER'!G38</f>
        <v>SALSIFIS PERSILLES</v>
      </c>
      <c r="H38" s="97" t="str">
        <f>'MENU TRAVAIL CYCLE HIVER'!H38</f>
        <v>SALADE VERTE</v>
      </c>
    </row>
    <row r="39" spans="1:8" ht="64.900000000000006" customHeight="1">
      <c r="A39" s="278"/>
      <c r="B39" s="122" t="str">
        <f>'MENU TRAVAIL CYCLE HIVER'!B39</f>
        <v>YAOURT NATURE</v>
      </c>
      <c r="C39" s="122" t="str">
        <f>'MENU TRAVAIL CYCLE HIVER'!C39</f>
        <v>SALADE VERTE</v>
      </c>
      <c r="D39" s="97" t="str">
        <f>'MENU TRAVAIL CYCLE HIVER'!D39</f>
        <v>SALADE VERTE</v>
      </c>
      <c r="E39" s="122" t="str">
        <f>'MENU TRAVAIL CYCLE HIVER'!E39</f>
        <v>SALADE VERTE</v>
      </c>
      <c r="F39" s="122" t="str">
        <f>'MENU TRAVAIL CYCLE HIVER'!F39</f>
        <v>SALADE VERTE</v>
      </c>
      <c r="G39" s="97" t="str">
        <f>'MENU TRAVAIL CYCLE HIVER'!G39</f>
        <v>SALADE VERTE</v>
      </c>
      <c r="H39" s="97" t="str">
        <f>'MENU TRAVAIL CYCLE HIVER'!H39</f>
        <v>PETIT SUISSE NATURE</v>
      </c>
    </row>
    <row r="40" spans="1:8" ht="64.900000000000006" customHeight="1">
      <c r="A40" s="279"/>
      <c r="B40" s="122" t="str">
        <f>'MENU TRAVAIL CYCLE HIVER'!B40</f>
        <v xml:space="preserve">PRUNEAUX AU SIROP </v>
      </c>
      <c r="C40" s="122" t="str">
        <f>'MENU TRAVAIL CYCLE HIVER'!C40</f>
        <v>FRUIT DE SAISON</v>
      </c>
      <c r="D40" s="97" t="str">
        <f>'MENU TRAVAIL CYCLE HIVER'!D40</f>
        <v>FROMAGE BLANC SUCRE</v>
      </c>
      <c r="E40" s="122" t="str">
        <f>'MENU TRAVAIL CYCLE HIVER'!E40</f>
        <v>FRUIT DE SAISON</v>
      </c>
      <c r="F40" s="122" t="str">
        <f>'MENU TRAVAIL CYCLE HIVER'!F40</f>
        <v>BARRE BRETONNE</v>
      </c>
      <c r="G40" s="97" t="str">
        <f>'MENU TRAVAIL CYCLE HIVER'!G40</f>
        <v>FRUIT DE SAISON</v>
      </c>
      <c r="H40" s="97" t="str">
        <f>'MENU TRAVAIL CYCLE HIVER'!H40</f>
        <v>PATISSERIE DU CHEF</v>
      </c>
    </row>
    <row r="41" spans="1:8" ht="18" customHeight="1">
      <c r="A41" s="74"/>
      <c r="B41" s="82"/>
      <c r="C41" s="82"/>
      <c r="D41" s="82"/>
      <c r="E41" s="82"/>
      <c r="F41" s="82"/>
      <c r="G41" s="82"/>
      <c r="H41" s="82"/>
    </row>
    <row r="42" spans="1:8" s="78" customFormat="1" ht="23.25" customHeight="1">
      <c r="A42" s="84" t="s">
        <v>7</v>
      </c>
      <c r="B42" s="85" t="s">
        <v>0</v>
      </c>
      <c r="C42" s="85" t="s">
        <v>1</v>
      </c>
      <c r="D42" s="85" t="s">
        <v>2</v>
      </c>
      <c r="E42" s="85" t="s">
        <v>3</v>
      </c>
      <c r="F42" s="85" t="s">
        <v>4</v>
      </c>
      <c r="G42" s="85" t="s">
        <v>5</v>
      </c>
      <c r="H42" s="85" t="s">
        <v>6</v>
      </c>
    </row>
    <row r="43" spans="1:8" ht="53.25" customHeight="1">
      <c r="A43" s="86">
        <f>SUM(A23+1)</f>
        <v>48</v>
      </c>
      <c r="B43" s="87">
        <f>B23+7</f>
        <v>43794</v>
      </c>
      <c r="C43" s="87">
        <f t="shared" ref="C43:H43" si="2">B43+1</f>
        <v>43795</v>
      </c>
      <c r="D43" s="87">
        <f t="shared" si="2"/>
        <v>43796</v>
      </c>
      <c r="E43" s="167">
        <f t="shared" si="2"/>
        <v>43797</v>
      </c>
      <c r="F43" s="87">
        <f t="shared" si="2"/>
        <v>43798</v>
      </c>
      <c r="G43" s="87">
        <f t="shared" si="2"/>
        <v>43799</v>
      </c>
      <c r="H43" s="87">
        <f t="shared" si="2"/>
        <v>43800</v>
      </c>
    </row>
    <row r="44" spans="1:8" ht="18" customHeight="1">
      <c r="A44" s="290">
        <v>3</v>
      </c>
      <c r="B44" s="290"/>
      <c r="C44" s="290"/>
      <c r="D44" s="290"/>
      <c r="E44" s="290"/>
      <c r="F44" s="290"/>
      <c r="G44" s="290"/>
      <c r="H44" s="290"/>
    </row>
    <row r="45" spans="1:8" ht="32.450000000000003" customHeight="1">
      <c r="A45" s="264" t="s">
        <v>21</v>
      </c>
      <c r="B45" s="200" t="str">
        <f>'MENU TRAVAIL CYCLE HIVER'!B45</f>
        <v>BOUILLON POULE VERM</v>
      </c>
      <c r="C45" s="256" t="str">
        <f>'MENU TRAVAIL CYCLE HIVER'!C45:C46</f>
        <v>SALADE DE PATES
AU SURIMI</v>
      </c>
      <c r="D45" s="258" t="str">
        <f>'MENU TRAVAIL CYCLE HIVER'!D45:D46</f>
        <v>PATE DE CAMPAGNE</v>
      </c>
      <c r="E45" s="256" t="str">
        <f>'MENU TRAVAIL CYCLE HIVER'!E45:E46</f>
        <v>SALADE TUNISIENNE</v>
      </c>
      <c r="F45" s="256" t="str">
        <f>'MENU TRAVAIL CYCLE HIVER'!F45:F46</f>
        <v xml:space="preserve">POMMES DE TERRE
AU THON </v>
      </c>
      <c r="G45" s="262"/>
      <c r="H45" s="262"/>
    </row>
    <row r="46" spans="1:8" ht="46.9" customHeight="1">
      <c r="A46" s="265"/>
      <c r="B46" s="227" t="str">
        <f>'MENU TRAVAIL CYCLE HIVER'!B46</f>
        <v>CREPE AUX CHAMPIGNONS</v>
      </c>
      <c r="C46" s="257"/>
      <c r="D46" s="259"/>
      <c r="E46" s="257"/>
      <c r="F46" s="257"/>
      <c r="G46" s="263"/>
      <c r="H46" s="263"/>
    </row>
    <row r="47" spans="1:8" ht="64.900000000000006" customHeight="1">
      <c r="A47" s="265"/>
      <c r="B47" s="178" t="str">
        <f>'MENU TRAVAIL CYCLE HIVER'!B47</f>
        <v>Asperges vinaigrette</v>
      </c>
      <c r="C47" s="178" t="str">
        <f>'MENU TRAVAIL CYCLE HIVER'!C47</f>
        <v>Rillette de thon</v>
      </c>
      <c r="D47" s="179" t="str">
        <f>'MENU TRAVAIL CYCLE HIVER'!D47</f>
        <v>Potage de légumes maison</v>
      </c>
      <c r="E47" s="178" t="str">
        <f>'MENU TRAVAIL CYCLE HIVER'!E47</f>
        <v>Emincé de fenouil
vinaigrette sucrée</v>
      </c>
      <c r="F47" s="178" t="str">
        <f>'MENU TRAVAIL CYCLE HIVER'!F47</f>
        <v>Sardine à l'huile</v>
      </c>
      <c r="G47" s="106"/>
      <c r="H47" s="117"/>
    </row>
    <row r="48" spans="1:8" ht="64.900000000000006" customHeight="1">
      <c r="A48" s="265"/>
      <c r="B48" s="221" t="str">
        <f>'MENU TRAVAIL CYCLE HIVER'!B48</f>
        <v>NUGGETS DE VOLAILLE</v>
      </c>
      <c r="C48" s="221" t="str">
        <f>'MENU TRAVAIL CYCLE HIVER'!C48</f>
        <v>ESTOUFADE DE BŒUF</v>
      </c>
      <c r="D48" s="222" t="str">
        <f>'MENU TRAVAIL CYCLE HIVER'!D48</f>
        <v>BLANQUETTE DE DINDE</v>
      </c>
      <c r="E48" s="221" t="str">
        <f>'MENU TRAVAIL CYCLE HIVER'!E48</f>
        <v>COUSCOUS
(Boulettes d'agneau)</v>
      </c>
      <c r="F48" s="221" t="str">
        <f>'MENU TRAVAIL CYCLE HIVER'!F48</f>
        <v>DOS DE MERLU
Sauce du chef</v>
      </c>
      <c r="G48" s="106"/>
      <c r="H48" s="125"/>
    </row>
    <row r="49" spans="1:12" ht="64.900000000000006" customHeight="1">
      <c r="A49" s="265"/>
      <c r="B49" s="221" t="str">
        <f>'MENU TRAVAIL CYCLE HIVER'!B49</f>
        <v>PUREE DE CAROTTES</v>
      </c>
      <c r="C49" s="221" t="str">
        <f>'MENU TRAVAIL CYCLE HIVER'!C49</f>
        <v>HARICOTS VERTS
PERSILLES</v>
      </c>
      <c r="D49" s="222" t="str">
        <f>'MENU TRAVAIL CYCLE HIVER'!D49</f>
        <v>JULIENNE DE LEGUMES
et riz pilaf</v>
      </c>
      <c r="E49" s="221" t="str">
        <f>'MENU TRAVAIL CYCLE HIVER'!E49</f>
        <v>SEMOULE &amp; LEGUMES COUSCOUS</v>
      </c>
      <c r="F49" s="221" t="str">
        <f>'MENU TRAVAIL CYCLE HIVER'!F49</f>
        <v>FONDU DE POIREAUX</v>
      </c>
      <c r="G49" s="106"/>
      <c r="H49" s="125"/>
    </row>
    <row r="50" spans="1:12" ht="64.900000000000006" customHeight="1">
      <c r="A50" s="265"/>
      <c r="B50" s="178" t="str">
        <f>'MENU TRAVAIL CYCLE HIVER'!B50</f>
        <v>Choux de Bruxelles</v>
      </c>
      <c r="C50" s="178" t="str">
        <f>'MENU TRAVAIL CYCLE HIVER'!C50</f>
        <v>Pommes vapeurs</v>
      </c>
      <c r="D50" s="179" t="str">
        <f>'MENU TRAVAIL CYCLE HIVER'!D50</f>
        <v>Riz pilaf</v>
      </c>
      <c r="E50" s="178" t="str">
        <f>'MENU TRAVAIL CYCLE HIVER'!E50</f>
        <v>-</v>
      </c>
      <c r="F50" s="178" t="str">
        <f>'MENU TRAVAIL CYCLE HIVER'!F50</f>
        <v>Coquillettes</v>
      </c>
      <c r="G50" s="106"/>
      <c r="H50" s="117"/>
    </row>
    <row r="51" spans="1:12" ht="64.900000000000006" customHeight="1">
      <c r="A51" s="265"/>
      <c r="B51" s="221" t="str">
        <f>'MENU TRAVAIL CYCLE HIVER'!B51</f>
        <v>TARTARE</v>
      </c>
      <c r="C51" s="221" t="str">
        <f>'MENU TRAVAIL CYCLE HIVER'!C51</f>
        <v>KIRI</v>
      </c>
      <c r="D51" s="222" t="str">
        <f>'MENU TRAVAIL CYCLE HIVER'!D51</f>
        <v>PETIT SUISSE SUCRE</v>
      </c>
      <c r="E51" s="221" t="str">
        <f>'MENU TRAVAIL CYCLE HIVER'!E51</f>
        <v>BUCHETTE DE CHEVRE</v>
      </c>
      <c r="F51" s="221" t="str">
        <f>'MENU TRAVAIL CYCLE HIVER'!F51</f>
        <v>FROMAGE BLANC SUCRE</v>
      </c>
      <c r="G51" s="93"/>
      <c r="H51" s="95"/>
    </row>
    <row r="52" spans="1:12" ht="64.900000000000006" customHeight="1">
      <c r="A52" s="265"/>
      <c r="B52" s="178" t="str">
        <f>'MENU TRAVAIL CYCLE HIVER'!B52</f>
        <v>Saint-Paulin</v>
      </c>
      <c r="C52" s="178" t="str">
        <f>'MENU TRAVAIL CYCLE HIVER'!C52</f>
        <v>Mimolette</v>
      </c>
      <c r="D52" s="179" t="str">
        <f>'MENU TRAVAIL CYCLE HIVER'!D52</f>
        <v>Bleu</v>
      </c>
      <c r="E52" s="178" t="str">
        <f>'MENU TRAVAIL CYCLE HIVER'!E52</f>
        <v>Faisselle</v>
      </c>
      <c r="F52" s="178" t="str">
        <f>'MENU TRAVAIL CYCLE HIVER'!F52</f>
        <v>Tome grise</v>
      </c>
      <c r="G52" s="93"/>
      <c r="H52" s="117"/>
    </row>
    <row r="53" spans="1:12" ht="64.900000000000006" customHeight="1">
      <c r="A53" s="265"/>
      <c r="B53" s="221" t="str">
        <f>'MENU TRAVAIL CYCLE HIVER'!B53</f>
        <v>FRUIT DE SAISON</v>
      </c>
      <c r="C53" s="221" t="str">
        <f>'MENU TRAVAIL CYCLE HIVER'!C53</f>
        <v>NOVLY CHOCOLAT</v>
      </c>
      <c r="D53" s="222" t="str">
        <f>'MENU TRAVAIL CYCLE HIVER'!D53</f>
        <v>FRUIT DU CHEF</v>
      </c>
      <c r="E53" s="221" t="str">
        <f>'MENU TRAVAIL CYCLE HIVER'!E53</f>
        <v>TARTE COCO</v>
      </c>
      <c r="F53" s="221" t="str">
        <f>'MENU TRAVAIL CYCLE HIVER'!F53</f>
        <v>FLAN NAPPE CARAMEL</v>
      </c>
      <c r="G53" s="106"/>
      <c r="H53" s="125"/>
      <c r="J53" s="283" t="s">
        <v>72</v>
      </c>
      <c r="K53" s="283"/>
      <c r="L53" s="283"/>
    </row>
    <row r="54" spans="1:12" ht="64.900000000000006" customHeight="1" thickBot="1">
      <c r="A54" s="265"/>
      <c r="B54" s="180" t="str">
        <f>'MENU TRAVAIL CYCLE HIVER'!B54</f>
        <v>Yaourt aromatisé</v>
      </c>
      <c r="C54" s="180" t="str">
        <f>'MENU TRAVAIL CYCLE HIVER'!C54</f>
        <v>Fruit de saison</v>
      </c>
      <c r="D54" s="181" t="str">
        <f>'MENU TRAVAIL CYCLE HIVER'!D54</f>
        <v>Mousse citron</v>
      </c>
      <c r="E54" s="180" t="str">
        <f>'MENU TRAVAIL CYCLE HIVER'!E54</f>
        <v>Crème dessert</v>
      </c>
      <c r="F54" s="180" t="str">
        <f>'MENU TRAVAIL CYCLE HIVER'!F54</f>
        <v>Fruit de saison</v>
      </c>
      <c r="G54" s="250"/>
      <c r="H54" s="251"/>
    </row>
    <row r="55" spans="1:12" ht="18" customHeight="1" thickBot="1">
      <c r="A55" s="80"/>
      <c r="B55" s="171"/>
      <c r="C55" s="171"/>
      <c r="D55" s="171"/>
      <c r="E55" s="171"/>
      <c r="F55" s="171"/>
      <c r="G55" s="171"/>
      <c r="H55" s="172"/>
    </row>
    <row r="56" spans="1:12" ht="64.900000000000006" customHeight="1">
      <c r="A56" s="291" t="s">
        <v>22</v>
      </c>
      <c r="B56" s="252" t="str">
        <f>'MENU TRAVAIL CYCLE HIVER'!B56</f>
        <v>BOUILLON DE POULE AUX VERMICELLES</v>
      </c>
      <c r="C56" s="252">
        <f>'MENU TRAVAIL CYCLE HIVER'!C56</f>
        <v>0</v>
      </c>
      <c r="D56" s="253">
        <f>'MENU TRAVAIL CYCLE HIVER'!D56</f>
        <v>0</v>
      </c>
      <c r="E56" s="252" t="str">
        <f>'MENU TRAVAIL CYCLE HIVER'!E56</f>
        <v>VELOUTE DE BUTERNUT
MAISON</v>
      </c>
      <c r="F56" s="252">
        <f>'MENU TRAVAIL CYCLE HIVER'!F56</f>
        <v>0</v>
      </c>
      <c r="G56" s="253" t="str">
        <f>'MENU TRAVAIL CYCLE HIVER'!G56</f>
        <v>POTAGE DE LEGUMES FRAIS DE SAISON</v>
      </c>
      <c r="H56" s="253">
        <f>'MENU TRAVAIL CYCLE HIVER'!H56</f>
        <v>0</v>
      </c>
    </row>
    <row r="57" spans="1:12" ht="64.900000000000006" customHeight="1">
      <c r="A57" s="278"/>
      <c r="B57" s="154" t="str">
        <f>'MENU TRAVAIL CYCLE HIVER'!B57</f>
        <v>FONDU DE CHOUX VERTS</v>
      </c>
      <c r="C57" s="154" t="str">
        <f>'MENU TRAVAIL CYCLE HIVER'!C57</f>
        <v>QUICHE AU THON
MAISON</v>
      </c>
      <c r="D57" s="155" t="str">
        <f>'MENU TRAVAIL CYCLE HIVER'!D57</f>
        <v>LANGUE DE BŒUF
SAUCE PIQUANTE</v>
      </c>
      <c r="E57" s="154" t="str">
        <f>'MENU TRAVAIL CYCLE HIVER'!E57</f>
        <v>CROISSANT</v>
      </c>
      <c r="F57" s="154" t="str">
        <f>'MENU TRAVAIL CYCLE HIVER'!F57</f>
        <v>ROTI DE DINDE AU JUS</v>
      </c>
      <c r="G57" s="155" t="str">
        <f>'MENU TRAVAIL CYCLE HIVER'!G57</f>
        <v>JOUE DE PORC CONFITE</v>
      </c>
      <c r="H57" s="155" t="str">
        <f>'MENU TRAVAIL CYCLE HIVER'!H57</f>
        <v>PARMENTIER DE POISSON</v>
      </c>
    </row>
    <row r="58" spans="1:12" ht="64.900000000000006" customHeight="1">
      <c r="A58" s="278"/>
      <c r="B58" s="154" t="str">
        <f>'MENU TRAVAIL CYCLE HIVER'!B58</f>
        <v>AUX DES DE DINDE</v>
      </c>
      <c r="C58" s="154" t="str">
        <f>'MENU TRAVAIL CYCLE HIVER'!C58</f>
        <v xml:space="preserve">SALADE VERTE </v>
      </c>
      <c r="D58" s="155" t="str">
        <f>'MENU TRAVAIL CYCLE HIVER'!D58</f>
        <v>GRATIN DAUPHINOIS</v>
      </c>
      <c r="E58" s="154" t="str">
        <f>'MENU TRAVAIL CYCLE HIVER'!E58</f>
        <v>AU JAMBON</v>
      </c>
      <c r="F58" s="154" t="str">
        <f>'MENU TRAVAIL CYCLE HIVER'!F58</f>
        <v>ECRASE DE POTIRON</v>
      </c>
      <c r="G58" s="155" t="str">
        <f>'MENU TRAVAIL CYCLE HIVER'!G58</f>
        <v>PETITS POIS - CAROTTES</v>
      </c>
      <c r="H58" s="155" t="str">
        <f>'MENU TRAVAIL CYCLE HIVER'!H58</f>
        <v>SALADE VERTE</v>
      </c>
    </row>
    <row r="59" spans="1:12" ht="64.900000000000006" customHeight="1">
      <c r="A59" s="278"/>
      <c r="B59" s="154" t="str">
        <f>'MENU TRAVAIL CYCLE HIVER'!B59</f>
        <v>SALADE VERTE</v>
      </c>
      <c r="C59" s="154" t="str">
        <f>'MENU TRAVAIL CYCLE HIVER'!C59</f>
        <v>FROMAGE BLANC SUCRE</v>
      </c>
      <c r="D59" s="155" t="str">
        <f>'MENU TRAVAIL CYCLE HIVER'!D59</f>
        <v>SALADE VERTE</v>
      </c>
      <c r="E59" s="154" t="str">
        <f>'MENU TRAVAIL CYCLE HIVER'!E59</f>
        <v>SALADE VERTE</v>
      </c>
      <c r="F59" s="154" t="str">
        <f>'MENU TRAVAIL CYCLE HIVER'!F59</f>
        <v>SALADE VERTE</v>
      </c>
      <c r="G59" s="155" t="str">
        <f>'MENU TRAVAIL CYCLE HIVER'!G59</f>
        <v>SALADE VERTE</v>
      </c>
      <c r="H59" s="155">
        <f>'MENU TRAVAIL CYCLE HIVER'!H59</f>
        <v>0</v>
      </c>
    </row>
    <row r="60" spans="1:12" ht="64.900000000000006" customHeight="1">
      <c r="A60" s="279"/>
      <c r="B60" s="254" t="str">
        <f>'MENU TRAVAIL CYCLE HIVER'!B60</f>
        <v>COCKTAIL DE FRUITS 
AU SIROP</v>
      </c>
      <c r="C60" s="254" t="str">
        <f>'MENU TRAVAIL CYCLE HIVER'!C60</f>
        <v>FRUIS DE SAISON</v>
      </c>
      <c r="D60" s="255" t="str">
        <f>'MENU TRAVAIL CYCLE HIVER'!D60</f>
        <v xml:space="preserve">COMPOTE DE FRUITS </v>
      </c>
      <c r="E60" s="254" t="str">
        <f>'MENU TRAVAIL CYCLE HIVER'!E60</f>
        <v>POMME CUITE AU MIEL</v>
      </c>
      <c r="F60" s="254" t="str">
        <f>'MENU TRAVAIL CYCLE HIVER'!F60</f>
        <v>MADELEINE</v>
      </c>
      <c r="G60" s="255" t="str">
        <f>'MENU TRAVAIL CYCLE HIVER'!G60</f>
        <v>FRUIT DE SAISON</v>
      </c>
      <c r="H60" s="255" t="str">
        <f>'MENU TRAVAIL CYCLE HIVER'!H60</f>
        <v>TARTE AUX POMMES NORMANDE</v>
      </c>
    </row>
    <row r="61" spans="1:12" ht="18" customHeight="1">
      <c r="A61" s="280"/>
      <c r="B61" s="280"/>
      <c r="C61" s="280"/>
      <c r="D61" s="280"/>
      <c r="E61" s="280"/>
      <c r="F61" s="280"/>
      <c r="G61" s="280"/>
      <c r="H61" s="280"/>
    </row>
    <row r="62" spans="1:12" s="78" customFormat="1" ht="23.25" customHeight="1">
      <c r="A62" s="84" t="s">
        <v>8</v>
      </c>
      <c r="B62" s="85" t="s">
        <v>0</v>
      </c>
      <c r="C62" s="85" t="s">
        <v>1</v>
      </c>
      <c r="D62" s="85" t="s">
        <v>2</v>
      </c>
      <c r="E62" s="85" t="s">
        <v>3</v>
      </c>
      <c r="F62" s="85" t="s">
        <v>4</v>
      </c>
      <c r="G62" s="85" t="s">
        <v>5</v>
      </c>
      <c r="H62" s="85" t="s">
        <v>6</v>
      </c>
    </row>
    <row r="63" spans="1:12" ht="52.5" customHeight="1">
      <c r="A63" s="86">
        <f>SUM(A43+1)</f>
        <v>49</v>
      </c>
      <c r="B63" s="87">
        <f>B43+7</f>
        <v>43801</v>
      </c>
      <c r="C63" s="87">
        <f t="shared" ref="C63:H63" si="3">B63+1</f>
        <v>43802</v>
      </c>
      <c r="D63" s="87">
        <f t="shared" si="3"/>
        <v>43803</v>
      </c>
      <c r="E63" s="87">
        <f t="shared" si="3"/>
        <v>43804</v>
      </c>
      <c r="F63" s="87">
        <f t="shared" si="3"/>
        <v>43805</v>
      </c>
      <c r="G63" s="87">
        <f t="shared" si="3"/>
        <v>43806</v>
      </c>
      <c r="H63" s="87">
        <f t="shared" si="3"/>
        <v>43807</v>
      </c>
    </row>
    <row r="64" spans="1:12" ht="18" customHeight="1">
      <c r="A64" s="290">
        <v>4</v>
      </c>
      <c r="B64" s="290"/>
      <c r="C64" s="290"/>
      <c r="D64" s="290"/>
      <c r="E64" s="290"/>
      <c r="F64" s="290"/>
      <c r="G64" s="290"/>
      <c r="H64" s="290"/>
    </row>
    <row r="65" spans="1:9" ht="32.450000000000003" customHeight="1">
      <c r="A65" s="264" t="s">
        <v>21</v>
      </c>
      <c r="B65" s="200" t="str">
        <f>'MENU TRAVAIL CYCLE HIVER'!B65</f>
        <v>VELOUTE DE LEGUMES</v>
      </c>
      <c r="C65" s="256" t="str">
        <f>'MENU TRAVAIL CYCLE HIVER'!C65:C66</f>
        <v>EMINCES 
DE CHOUX BLANCS</v>
      </c>
      <c r="D65" s="258" t="str">
        <f>'MENU TRAVAIL CYCLE HIVER'!D65:D66</f>
        <v>SAUCISSON A L'AIL</v>
      </c>
      <c r="E65" s="256" t="str">
        <f>'MENU TRAVAIL CYCLE HIVER'!E65:E66</f>
        <v>CAROTTES RAPEES</v>
      </c>
      <c r="F65" s="256" t="str">
        <f>'MENU TRAVAIL CYCLE HIVER'!F65:F66</f>
        <v>SALADE CROUTONS EMMENTAL RAPE</v>
      </c>
      <c r="G65" s="262"/>
      <c r="H65" s="262"/>
    </row>
    <row r="66" spans="1:9" ht="32.450000000000003" customHeight="1">
      <c r="A66" s="265"/>
      <c r="B66" s="199" t="str">
        <f>'MENU TRAVAIL CYCLE HIVER'!B66</f>
        <v>FEUILLETE BOLOGNAISE</v>
      </c>
      <c r="C66" s="257"/>
      <c r="D66" s="259"/>
      <c r="E66" s="257"/>
      <c r="F66" s="257"/>
      <c r="G66" s="263"/>
      <c r="H66" s="263"/>
    </row>
    <row r="67" spans="1:9" ht="64.900000000000006" customHeight="1">
      <c r="A67" s="265"/>
      <c r="B67" s="183" t="str">
        <f>'MENU TRAVAIL CYCLE HIVER'!B67</f>
        <v>Concombres à la crème de moutarde</v>
      </c>
      <c r="C67" s="183" t="str">
        <f>'MENU TRAVAIL CYCLE HIVER'!C67</f>
        <v>Oeufs durs mimosas</v>
      </c>
      <c r="D67" s="191" t="str">
        <f>'MENU TRAVAIL CYCLE HIVER'!D67</f>
        <v>Terrine de légumes</v>
      </c>
      <c r="E67" s="183" t="str">
        <f>'MENU TRAVAIL CYCLE HIVER'!E67</f>
        <v>Champignons à la grecque</v>
      </c>
      <c r="F67" s="183" t="str">
        <f>'MENU TRAVAIL CYCLE HIVER'!F67</f>
        <v>Pâté en croute</v>
      </c>
      <c r="G67" s="106"/>
      <c r="H67" s="106"/>
    </row>
    <row r="68" spans="1:9" ht="64.900000000000006" customHeight="1">
      <c r="A68" s="265"/>
      <c r="B68" s="223" t="str">
        <f>'MENU TRAVAIL CYCLE HIVER'!B68</f>
        <v>POISSON MEUNIERE</v>
      </c>
      <c r="C68" s="223" t="str">
        <f>'MENU TRAVAIL CYCLE HIVER'!C68</f>
        <v>SAUTE DE PORC</v>
      </c>
      <c r="D68" s="224" t="str">
        <f>'MENU TRAVAIL CYCLE HIVER'!D68</f>
        <v>ESCALOPE DE DINDE
sauce forestière</v>
      </c>
      <c r="E68" s="223" t="str">
        <f>'MENU TRAVAIL CYCLE HIVER'!E68</f>
        <v>GALETTE BOULGOUR P.CHICHE EMMENTAL</v>
      </c>
      <c r="F68" s="223" t="str">
        <f>'MENU TRAVAIL CYCLE HIVER'!F68</f>
        <v>TARTIFLETTE</v>
      </c>
      <c r="G68" s="106"/>
      <c r="H68" s="106"/>
    </row>
    <row r="69" spans="1:9" ht="85.15" customHeight="1">
      <c r="A69" s="265"/>
      <c r="B69" s="223" t="str">
        <f>'MENU TRAVAIL CYCLE HIVER'!B69</f>
        <v>SALSIFIS &amp; PdTERRE BECHAMEL</v>
      </c>
      <c r="C69" s="223" t="str">
        <f>'MENU TRAVAIL CYCLE HIVER'!C69</f>
        <v>POMMES SAUTEES</v>
      </c>
      <c r="D69" s="224" t="str">
        <f>'MENU TRAVAIL CYCLE HIVER'!D69</f>
        <v>HARICOTS BEURRE
et purée de pomme de terre</v>
      </c>
      <c r="E69" s="223" t="str">
        <f>'MENU TRAVAIL CYCLE HIVER'!E69</f>
        <v>COQUILLETTES</v>
      </c>
      <c r="F69" s="223" t="str">
        <f>'MENU TRAVAIL CYCLE HIVER'!F69</f>
        <v>MAISON</v>
      </c>
      <c r="G69" s="106"/>
      <c r="H69" s="106"/>
    </row>
    <row r="70" spans="1:9" ht="64.900000000000006" customHeight="1">
      <c r="A70" s="265"/>
      <c r="B70" s="183" t="str">
        <f>'MENU TRAVAIL CYCLE HIVER'!B70</f>
        <v>Pommes vapeurs</v>
      </c>
      <c r="C70" s="183" t="str">
        <f>'MENU TRAVAIL CYCLE HIVER'!C70</f>
        <v>Cœur de céléris</v>
      </c>
      <c r="D70" s="191" t="str">
        <f>'MENU TRAVAIL CYCLE HIVER'!D70</f>
        <v>Purée de pomme de terre</v>
      </c>
      <c r="E70" s="183" t="str">
        <f>'MENU TRAVAIL CYCLE HIVER'!E70</f>
        <v>Ratatouille</v>
      </c>
      <c r="F70" s="183" t="str">
        <f>'MENU TRAVAIL CYCLE HIVER'!F70</f>
        <v>Salade verte</v>
      </c>
      <c r="G70" s="106"/>
      <c r="H70" s="106"/>
    </row>
    <row r="71" spans="1:9" ht="64.900000000000006" customHeight="1">
      <c r="A71" s="265"/>
      <c r="B71" s="223" t="str">
        <f>'MENU TRAVAIL CYCLE HIVER'!B71</f>
        <v>YAOURT NATURE SUCRE</v>
      </c>
      <c r="C71" s="223" t="str">
        <f>'MENU TRAVAIL CYCLE HIVER'!C71</f>
        <v xml:space="preserve">GOUDA </v>
      </c>
      <c r="D71" s="224" t="str">
        <f>'MENU TRAVAIL CYCLE HIVER'!D71</f>
        <v xml:space="preserve">CAMEMBERT </v>
      </c>
      <c r="E71" s="223" t="str">
        <f>'MENU TRAVAIL CYCLE HIVER'!E71</f>
        <v xml:space="preserve">VACHE QUI RIT </v>
      </c>
      <c r="F71" s="223" t="str">
        <f>'MENU TRAVAIL CYCLE HIVER'!F71</f>
        <v>PETIT SUISSE SUCRE</v>
      </c>
      <c r="G71" s="93"/>
      <c r="H71" s="93"/>
    </row>
    <row r="72" spans="1:9" ht="64.900000000000006" customHeight="1">
      <c r="A72" s="265"/>
      <c r="B72" s="183" t="str">
        <f>'MENU TRAVAIL CYCLE HIVER'!B72</f>
        <v>Tome blanche</v>
      </c>
      <c r="C72" s="183" t="str">
        <f>'MENU TRAVAIL CYCLE HIVER'!C72</f>
        <v xml:space="preserve">Fromage blanc nature </v>
      </c>
      <c r="D72" s="191" t="str">
        <f>'MENU TRAVAIL CYCLE HIVER'!D72</f>
        <v>Saint-Nectaire</v>
      </c>
      <c r="E72" s="183" t="str">
        <f>'MENU TRAVAIL CYCLE HIVER'!E72</f>
        <v>Yaourt nature</v>
      </c>
      <c r="F72" s="183" t="str">
        <f>'MENU TRAVAIL CYCLE HIVER'!F72</f>
        <v>Bûche du Pilat</v>
      </c>
      <c r="G72" s="93"/>
      <c r="H72" s="93"/>
    </row>
    <row r="73" spans="1:9" ht="64.900000000000006" customHeight="1">
      <c r="A73" s="265"/>
      <c r="B73" s="223" t="str">
        <f>'MENU TRAVAIL CYCLE HIVER'!B73</f>
        <v>FRUIT DE SAISON</v>
      </c>
      <c r="C73" s="223" t="str">
        <f>'MENU TRAVAIL CYCLE HIVER'!C73</f>
        <v>CREME DESSERT CARAMEL</v>
      </c>
      <c r="D73" s="224" t="str">
        <f>'MENU TRAVAIL CYCLE HIVER'!D73</f>
        <v xml:space="preserve">SEMOULE AU LAIT 
MAISON </v>
      </c>
      <c r="E73" s="223" t="str">
        <f>'MENU TRAVAIL CYCLE HIVER'!E73</f>
        <v>COMPOTE</v>
      </c>
      <c r="F73" s="223" t="str">
        <f>'MENU TRAVAIL CYCLE HIVER'!F73</f>
        <v>FRUIT DE SAISON</v>
      </c>
      <c r="G73" s="106"/>
      <c r="H73" s="106"/>
    </row>
    <row r="74" spans="1:9" ht="64.900000000000006" customHeight="1" thickBot="1">
      <c r="A74" s="266"/>
      <c r="B74" s="183" t="str">
        <f>'MENU TRAVAIL CYCLE HIVER'!B74</f>
        <v>Gauffre au sucre</v>
      </c>
      <c r="C74" s="183" t="str">
        <f>'MENU TRAVAIL CYCLE HIVER'!C74</f>
        <v>Pêche au sirop</v>
      </c>
      <c r="D74" s="191" t="str">
        <f>'MENU TRAVAIL CYCLE HIVER'!D74</f>
        <v>Fruit du chef</v>
      </c>
      <c r="E74" s="183" t="str">
        <f>'MENU TRAVAIL CYCLE HIVER'!E74</f>
        <v>Grillé abricot</v>
      </c>
      <c r="F74" s="183" t="str">
        <f>'MENU TRAVAIL CYCLE HIVER'!F74</f>
        <v>Salade de fruits frais</v>
      </c>
      <c r="G74" s="106"/>
      <c r="H74" s="106"/>
    </row>
    <row r="75" spans="1:9" ht="18" customHeight="1" thickBot="1">
      <c r="A75" s="80"/>
      <c r="B75" s="171"/>
      <c r="C75" s="171"/>
      <c r="D75" s="171"/>
      <c r="E75" s="171"/>
      <c r="F75" s="171"/>
      <c r="G75" s="171"/>
      <c r="H75" s="172"/>
    </row>
    <row r="76" spans="1:9" ht="64.900000000000006" customHeight="1">
      <c r="A76" s="277" t="s">
        <v>22</v>
      </c>
      <c r="B76" s="122">
        <f>'MENU TRAVAIL CYCLE HIVER'!B76</f>
        <v>0</v>
      </c>
      <c r="C76" s="122" t="str">
        <f>'MENU TRAVAIL CYCLE HIVER'!C76</f>
        <v>VELOUTE DE LEGUMES
MAISON</v>
      </c>
      <c r="D76" s="97">
        <f>'MENU TRAVAIL CYCLE HIVER'!D76</f>
        <v>0</v>
      </c>
      <c r="E76" s="122" t="str">
        <f>'MENU TRAVAIL CYCLE HIVER'!E76</f>
        <v>SOUPE A L'OIGNON</v>
      </c>
      <c r="F76" s="122">
        <f>'MENU TRAVAIL CYCLE HIVER'!F76</f>
        <v>0</v>
      </c>
      <c r="G76" s="97" t="str">
        <f>'MENU TRAVAIL CYCLE HIVER'!G76</f>
        <v>POTAGE DU CHEF</v>
      </c>
      <c r="H76" s="97">
        <f>'MENU TRAVAIL CYCLE HIVER'!H76</f>
        <v>0</v>
      </c>
      <c r="I76" s="81"/>
    </row>
    <row r="77" spans="1:9" ht="64.900000000000006" customHeight="1">
      <c r="A77" s="278"/>
      <c r="B77" s="122" t="str">
        <f>'MENU TRAVAIL CYCLE HIVER'!B77</f>
        <v>SPAGHETTI BOLOGNAISE</v>
      </c>
      <c r="C77" s="122" t="str">
        <f>'MENU TRAVAIL CYCLE HIVER'!C77</f>
        <v>PAUPIETTE DE VEAU</v>
      </c>
      <c r="D77" s="97" t="str">
        <f>'MENU TRAVAIL CYCLE HIVER'!D77</f>
        <v>CHIPOLATAS GRILLEES</v>
      </c>
      <c r="E77" s="122" t="str">
        <f>'MENU TRAVAIL CYCLE HIVER'!E77</f>
        <v>PAVE DE SAUMON</v>
      </c>
      <c r="F77" s="122" t="str">
        <f>'MENU TRAVAIL CYCLE HIVER'!F77</f>
        <v xml:space="preserve">GALETTE BRETONNE </v>
      </c>
      <c r="G77" s="97" t="str">
        <f>'MENU TRAVAIL CYCLE HIVER'!G77</f>
        <v>ROTI DE PORC</v>
      </c>
      <c r="H77" s="97" t="str">
        <f>'MENU TRAVAIL CYCLE HIVER'!H77</f>
        <v>CANNELLONIS</v>
      </c>
      <c r="I77" s="81"/>
    </row>
    <row r="78" spans="1:9" ht="64.900000000000006" customHeight="1">
      <c r="A78" s="278"/>
      <c r="B78" s="122" t="str">
        <f>'MENU TRAVAIL CYCLE HIVER'!B78</f>
        <v>SALADE D'ENDIVES</v>
      </c>
      <c r="C78" s="122" t="str">
        <f>'MENU TRAVAIL CYCLE HIVER'!C78</f>
        <v>COTES DE BLETTES</v>
      </c>
      <c r="D78" s="97" t="str">
        <f>'MENU TRAVAIL CYCLE HIVER'!D78</f>
        <v>GRATIN D'EPINARDS
ET PdTerre BECHAMEL</v>
      </c>
      <c r="E78" s="122" t="str">
        <f>'MENU TRAVAIL CYCLE HIVER'!E78</f>
        <v>EPINARDS A LA CREME</v>
      </c>
      <c r="F78" s="122" t="str">
        <f>'MENU TRAVAIL CYCLE HIVER'!F78</f>
        <v>GARNIE</v>
      </c>
      <c r="G78" s="97" t="str">
        <f>'MENU TRAVAIL CYCLE HIVER'!G78</f>
        <v>BROCOLIS</v>
      </c>
      <c r="H78" s="97" t="str">
        <f>'MENU TRAVAIL CYCLE HIVER'!H78</f>
        <v>GRATINE</v>
      </c>
      <c r="I78" s="81"/>
    </row>
    <row r="79" spans="1:9" ht="64.900000000000006" customHeight="1">
      <c r="A79" s="278"/>
      <c r="B79" s="122" t="str">
        <f>'MENU TRAVAIL CYCLE HIVER'!B79</f>
        <v>YAOURT SUCRE</v>
      </c>
      <c r="C79" s="122">
        <f>'MENU TRAVAIL CYCLE HIVER'!C79</f>
        <v>0</v>
      </c>
      <c r="D79" s="97" t="str">
        <f>'MENU TRAVAIL CYCLE HIVER'!D79</f>
        <v xml:space="preserve">SALADE VERTE </v>
      </c>
      <c r="E79" s="122" t="str">
        <f>'MENU TRAVAIL CYCLE HIVER'!E79</f>
        <v>PETIT SUISSE SUCRE</v>
      </c>
      <c r="F79" s="122" t="str">
        <f>'MENU TRAVAIL CYCLE HIVER'!F79</f>
        <v xml:space="preserve">SALADE VERTE </v>
      </c>
      <c r="G79" s="97">
        <f>'MENU TRAVAIL CYCLE HIVER'!G79</f>
        <v>0</v>
      </c>
      <c r="H79" s="97" t="str">
        <f>'MENU TRAVAIL CYCLE HIVER'!H79</f>
        <v>SALADE VERTE</v>
      </c>
      <c r="I79" s="88"/>
    </row>
    <row r="80" spans="1:9" ht="64.900000000000006" customHeight="1">
      <c r="A80" s="279"/>
      <c r="B80" s="122" t="str">
        <f>'MENU TRAVAIL CYCLE HIVER'!B80</f>
        <v xml:space="preserve">FROMAGE BLANC A LA VANILLE </v>
      </c>
      <c r="C80" s="122" t="str">
        <f>'MENU TRAVAIL CYCLE HIVER'!C80</f>
        <v>FRUIT DE SAISON</v>
      </c>
      <c r="D80" s="97" t="str">
        <f>'MENU TRAVAIL CYCLE HIVER'!D80</f>
        <v>PECHE AU SIROP</v>
      </c>
      <c r="E80" s="122" t="str">
        <f>'MENU TRAVAIL CYCLE HIVER'!E80</f>
        <v>FRUIT DE SAISON</v>
      </c>
      <c r="F80" s="122" t="str">
        <f>'MENU TRAVAIL CYCLE HIVER'!F80</f>
        <v>FROMAGE BLANC VANILLE</v>
      </c>
      <c r="G80" s="97" t="str">
        <f>'MENU TRAVAIL CYCLE HIVER'!G80</f>
        <v>COMPOTE DE FRUITS</v>
      </c>
      <c r="H80" s="97" t="str">
        <f>'MENU TRAVAIL CYCLE HIVER'!H80</f>
        <v>PATISSERIE DU CHEF</v>
      </c>
      <c r="I80" s="81"/>
    </row>
    <row r="81" spans="1:17" ht="18" customHeight="1">
      <c r="A81" s="280"/>
      <c r="B81" s="280"/>
      <c r="C81" s="280"/>
      <c r="D81" s="280"/>
      <c r="E81" s="280"/>
      <c r="F81" s="280"/>
      <c r="G81" s="280"/>
      <c r="H81" s="280"/>
    </row>
    <row r="82" spans="1:17" s="78" customFormat="1" ht="33.950000000000003" customHeight="1">
      <c r="A82" s="84" t="s">
        <v>8</v>
      </c>
      <c r="B82" s="85" t="s">
        <v>0</v>
      </c>
      <c r="C82" s="85" t="s">
        <v>1</v>
      </c>
      <c r="D82" s="85" t="s">
        <v>2</v>
      </c>
      <c r="E82" s="196" t="s">
        <v>3</v>
      </c>
      <c r="F82" s="163" t="s">
        <v>4</v>
      </c>
      <c r="G82" s="85" t="s">
        <v>5</v>
      </c>
      <c r="H82" s="85" t="s">
        <v>6</v>
      </c>
    </row>
    <row r="83" spans="1:17" ht="60.75" customHeight="1">
      <c r="A83" s="86">
        <f>A63+1</f>
        <v>50</v>
      </c>
      <c r="B83" s="87">
        <f>B63+7</f>
        <v>43808</v>
      </c>
      <c r="C83" s="87">
        <f t="shared" ref="C83:H83" si="4">B83+1</f>
        <v>43809</v>
      </c>
      <c r="D83" s="87">
        <f t="shared" si="4"/>
        <v>43810</v>
      </c>
      <c r="E83" s="197">
        <f t="shared" si="4"/>
        <v>43811</v>
      </c>
      <c r="F83" s="168">
        <f t="shared" si="4"/>
        <v>43812</v>
      </c>
      <c r="G83" s="87">
        <f t="shared" si="4"/>
        <v>43813</v>
      </c>
      <c r="H83" s="87">
        <f t="shared" si="4"/>
        <v>43814</v>
      </c>
    </row>
    <row r="84" spans="1:17" ht="18" customHeight="1">
      <c r="A84" s="290">
        <v>5</v>
      </c>
      <c r="B84" s="290"/>
      <c r="C84" s="290"/>
      <c r="D84" s="290"/>
      <c r="E84" s="290"/>
      <c r="F84" s="290"/>
      <c r="G84" s="290"/>
      <c r="H84" s="290"/>
    </row>
    <row r="85" spans="1:17" ht="32.450000000000003" customHeight="1">
      <c r="A85" s="264" t="s">
        <v>21</v>
      </c>
      <c r="B85" s="200" t="str">
        <f>'MENU TRAVAIL CYCLE HIVER'!B85</f>
        <v>SOUPE TOMATE VERMIC.</v>
      </c>
      <c r="C85" s="256" t="str">
        <f>'MENU TRAVAIL CYCLE HIVER'!C85:C86</f>
        <v>CELERI REMOULADE</v>
      </c>
      <c r="D85" s="258" t="str">
        <f>'MENU TRAVAIL CYCLE HIVER'!D85:D86</f>
        <v>PIZZA</v>
      </c>
      <c r="E85" s="284" t="str">
        <f>'MENU TRAVAIL CYCLE HIVER'!E85:E86</f>
        <v>FEUILLETE FROMAGE</v>
      </c>
      <c r="F85" s="256" t="str">
        <f>'MENU TRAVAIL CYCLE HIVER'!F85:F86</f>
        <v>SALADE DE RIZ</v>
      </c>
      <c r="G85" s="262"/>
      <c r="H85" s="262"/>
    </row>
    <row r="86" spans="1:17" ht="32.450000000000003" customHeight="1">
      <c r="A86" s="265"/>
      <c r="B86" s="199" t="str">
        <f>'MENU TRAVAIL CYCLE HIVER'!B86</f>
        <v>RILLETTE - CORNICHON</v>
      </c>
      <c r="C86" s="257"/>
      <c r="D86" s="259"/>
      <c r="E86" s="285"/>
      <c r="F86" s="257"/>
      <c r="G86" s="263"/>
      <c r="H86" s="263"/>
    </row>
    <row r="87" spans="1:17" ht="64.900000000000006" customHeight="1">
      <c r="A87" s="265"/>
      <c r="B87" s="190" t="str">
        <f>'MENU TRAVAIL CYCLE HIVER'!B87</f>
        <v>Maquereau 
à la moutarde</v>
      </c>
      <c r="C87" s="190" t="str">
        <f>'MENU TRAVAIL CYCLE HIVER'!C87</f>
        <v>Salami</v>
      </c>
      <c r="D87" s="191" t="str">
        <f>'MENU TRAVAIL CYCLE HIVER'!D87</f>
        <v>Demi pomelos</v>
      </c>
      <c r="E87" s="225" t="str">
        <f>'MENU TRAVAIL CYCLE HIVER'!E87</f>
        <v>Salade d'endives</v>
      </c>
      <c r="F87" s="190" t="str">
        <f>'MENU TRAVAIL CYCLE HIVER'!F87</f>
        <v>Mousse de foie
Cornichons</v>
      </c>
      <c r="G87" s="138"/>
      <c r="H87" s="97"/>
      <c r="Q87" s="156"/>
    </row>
    <row r="88" spans="1:17" ht="81.599999999999994" customHeight="1">
      <c r="A88" s="265"/>
      <c r="B88" s="226" t="str">
        <f>'MENU TRAVAIL CYCLE HIVER'!B88</f>
        <v>JAMBON 
GRILL BRAISEE</v>
      </c>
      <c r="C88" s="226" t="str">
        <f>'MENU TRAVAIL CYCLE HIVER'!C88</f>
        <v>SAUTE DE DINDE</v>
      </c>
      <c r="D88" s="224" t="str">
        <f>'MENU TRAVAIL CYCLE HIVER'!D88</f>
        <v>BŒUF AU PAPRIKA</v>
      </c>
      <c r="E88" s="225" t="str">
        <f>'MENU TRAVAIL CYCLE HIVER'!E88</f>
        <v>BLANQUETTE 
DE POISSON</v>
      </c>
      <c r="F88" s="226" t="str">
        <f>'MENU TRAVAIL CYCLE HIVER'!F88</f>
        <v>STEAK HACHE DE VEAU</v>
      </c>
      <c r="G88" s="97"/>
      <c r="H88" s="97"/>
      <c r="Q88" s="157"/>
    </row>
    <row r="89" spans="1:17" ht="64.900000000000006" customHeight="1">
      <c r="A89" s="265"/>
      <c r="B89" s="226" t="str">
        <f>'MENU TRAVAIL CYCLE HIVER'!B89</f>
        <v>HARICOTS BEURRE</v>
      </c>
      <c r="C89" s="226" t="str">
        <f>'MENU TRAVAIL CYCLE HIVER'!C89</f>
        <v>MACARONIS</v>
      </c>
      <c r="D89" s="224" t="str">
        <f>'MENU TRAVAIL CYCLE HIVER'!D89</f>
        <v>CAROTTES AU JUS
et pommes rissolées</v>
      </c>
      <c r="E89" s="225" t="str">
        <f>'MENU TRAVAIL CYCLE HIVER'!E89</f>
        <v>POMMES VAPEURS</v>
      </c>
      <c r="F89" s="226" t="str">
        <f>'MENU TRAVAIL CYCLE HIVER'!F89</f>
        <v>FARFALLES</v>
      </c>
      <c r="G89" s="97"/>
      <c r="H89" s="97"/>
      <c r="Q89" s="158"/>
    </row>
    <row r="90" spans="1:17" ht="64.900000000000006" customHeight="1">
      <c r="A90" s="265"/>
      <c r="B90" s="190" t="str">
        <f>'MENU TRAVAIL CYCLE HIVER'!B90</f>
        <v>Flageolets</v>
      </c>
      <c r="C90" s="190" t="str">
        <f>'MENU TRAVAIL CYCLE HIVER'!C90</f>
        <v>Jardinière de légumes</v>
      </c>
      <c r="D90" s="191" t="str">
        <f>'MENU TRAVAIL CYCLE HIVER'!D90</f>
        <v>Pommes rissolées</v>
      </c>
      <c r="E90" s="225" t="str">
        <f>'MENU TRAVAIL CYCLE HIVER'!E90</f>
        <v>Coquillettes</v>
      </c>
      <c r="F90" s="190" t="str">
        <f>'MENU TRAVAIL CYCLE HIVER'!F90</f>
        <v>Poêlée campagnarde</v>
      </c>
      <c r="G90" s="97"/>
      <c r="H90" s="97"/>
    </row>
    <row r="91" spans="1:17" ht="64.900000000000006" customHeight="1">
      <c r="A91" s="265"/>
      <c r="B91" s="226" t="str">
        <f>'MENU TRAVAIL CYCLE HIVER'!B91</f>
        <v xml:space="preserve">SAMOS </v>
      </c>
      <c r="C91" s="226" t="str">
        <f>'MENU TRAVAIL CYCLE HIVER'!C91</f>
        <v xml:space="preserve">BRIE </v>
      </c>
      <c r="D91" s="224" t="str">
        <f>'MENU TRAVAIL CYCLE HIVER'!D91</f>
        <v xml:space="preserve">TARTARE AIL &amp; FINES HERBES </v>
      </c>
      <c r="E91" s="225" t="str">
        <f>'MENU TRAVAIL CYCLE HIVER'!E91</f>
        <v>EMMENTAL</v>
      </c>
      <c r="F91" s="226" t="str">
        <f>'MENU TRAVAIL CYCLE HIVER'!F91</f>
        <v>YAOURT SUCRE</v>
      </c>
      <c r="G91" s="95"/>
      <c r="H91" s="95"/>
    </row>
    <row r="92" spans="1:17" ht="64.900000000000006" customHeight="1">
      <c r="A92" s="265"/>
      <c r="B92" s="190" t="str">
        <f>'MENU TRAVAIL CYCLE HIVER'!B92</f>
        <v xml:space="preserve">Saint-Albray </v>
      </c>
      <c r="C92" s="190" t="str">
        <f>'MENU TRAVAIL CYCLE HIVER'!C92</f>
        <v xml:space="preserve">Kiri </v>
      </c>
      <c r="D92" s="191" t="str">
        <f>'MENU TRAVAIL CYCLE HIVER'!D92</f>
        <v>Bleu</v>
      </c>
      <c r="E92" s="225" t="str">
        <f>'MENU TRAVAIL CYCLE HIVER'!E92</f>
        <v xml:space="preserve">Cantal </v>
      </c>
      <c r="F92" s="190" t="str">
        <f>'MENU TRAVAIL CYCLE HIVER'!F92</f>
        <v>Camembert</v>
      </c>
      <c r="G92" s="95"/>
      <c r="H92" s="95"/>
    </row>
    <row r="93" spans="1:17" ht="64.900000000000006" customHeight="1">
      <c r="A93" s="265"/>
      <c r="B93" s="226" t="str">
        <f>'MENU TRAVAIL CYCLE HIVER'!B93</f>
        <v xml:space="preserve">MOUSSE AU CHOCOLAT </v>
      </c>
      <c r="C93" s="226" t="str">
        <f>'MENU TRAVAIL CYCLE HIVER'!C93</f>
        <v>FRUIT DE SAISON</v>
      </c>
      <c r="D93" s="224" t="str">
        <f>'MENU TRAVAIL CYCLE HIVER'!D93</f>
        <v>COMPOTE</v>
      </c>
      <c r="E93" s="225" t="str">
        <f>'MENU TRAVAIL CYCLE HIVER'!E93</f>
        <v>ENTREMET
DU CHEF</v>
      </c>
      <c r="F93" s="226" t="str">
        <f>'MENU TRAVAIL CYCLE HIVER'!F93</f>
        <v>FRUIT DE SAISON</v>
      </c>
      <c r="G93" s="97"/>
      <c r="H93" s="97"/>
    </row>
    <row r="94" spans="1:17" ht="64.900000000000006" customHeight="1" thickBot="1">
      <c r="A94" s="266"/>
      <c r="B94" s="190" t="str">
        <f>'MENU TRAVAIL CYCLE HIVER'!B94</f>
        <v>Fruit de saison</v>
      </c>
      <c r="C94" s="190" t="str">
        <f>'MENU TRAVAIL CYCLE HIVER'!C94</f>
        <v>Millefeuille</v>
      </c>
      <c r="D94" s="191" t="str">
        <f>'MENU TRAVAIL CYCLE HIVER'!D94</f>
        <v>Fruit du chef</v>
      </c>
      <c r="E94" s="225" t="str">
        <f>'MENU TRAVAIL CYCLE HIVER'!E94</f>
        <v>Salade de fruits frais</v>
      </c>
      <c r="F94" s="190" t="str">
        <f>'MENU TRAVAIL CYCLE HIVER'!F94</f>
        <v>Brownies</v>
      </c>
      <c r="G94" s="97"/>
      <c r="H94" s="97"/>
    </row>
    <row r="95" spans="1:17" ht="18" customHeight="1" thickBot="1">
      <c r="A95" s="80"/>
      <c r="B95" s="109"/>
      <c r="C95" s="109"/>
      <c r="D95" s="109"/>
      <c r="E95" s="109"/>
      <c r="F95" s="109"/>
      <c r="G95" s="109"/>
      <c r="H95" s="110"/>
    </row>
    <row r="96" spans="1:17" ht="64.900000000000006" customHeight="1">
      <c r="A96" s="281" t="s">
        <v>22</v>
      </c>
      <c r="B96" s="143">
        <f>'MENU TRAVAIL CYCLE HIVER'!B96</f>
        <v>0</v>
      </c>
      <c r="C96" s="143" t="str">
        <f>'MENU TRAVAIL CYCLE HIVER'!C96</f>
        <v>SOUPE TOMATE VERMICELLE</v>
      </c>
      <c r="D96" s="144">
        <f>'MENU TRAVAIL CYCLE HIVER'!D96</f>
        <v>0</v>
      </c>
      <c r="E96" s="143" t="str">
        <f>'MENU TRAVAIL CYCLE HIVER'!E96</f>
        <v>VELOUTE DE POTIRON
MAISON</v>
      </c>
      <c r="F96" s="143">
        <f>'MENU TRAVAIL CYCLE HIVER'!F96</f>
        <v>0</v>
      </c>
      <c r="G96" s="144" t="str">
        <f>'MENU TRAVAIL CYCLE HIVER'!G96</f>
        <v>POTAGE DU CHEF</v>
      </c>
      <c r="H96" s="144">
        <f>'MENU TRAVAIL CYCLE HIVER'!H96</f>
        <v>0</v>
      </c>
    </row>
    <row r="97" spans="1:10" ht="64.900000000000006" customHeight="1">
      <c r="A97" s="282"/>
      <c r="B97" s="143" t="str">
        <f>'MENU TRAVAIL CYCLE HIVER'!B97</f>
        <v>ANDOUILLETTE GRILLEE</v>
      </c>
      <c r="C97" s="143" t="str">
        <f>'MENU TRAVAIL CYCLE HIVER'!C97</f>
        <v>ŒUFS FLORENTINES</v>
      </c>
      <c r="D97" s="144" t="str">
        <f>'MENU TRAVAIL CYCLE HIVER'!D97</f>
        <v>LAPIN 
SAUCE MOUTARDE</v>
      </c>
      <c r="E97" s="143" t="str">
        <f>'MENU TRAVAIL CYCLE HIVER'!E97</f>
        <v>PIZZA MAISON</v>
      </c>
      <c r="F97" s="143" t="str">
        <f>'MENU TRAVAIL CYCLE HIVER'!F97</f>
        <v>EMINCE DE VOLAILLE
AU CURRY</v>
      </c>
      <c r="G97" s="144">
        <f>'MENU TRAVAIL CYCLE HIVER'!G97</f>
        <v>0</v>
      </c>
      <c r="H97" s="144" t="str">
        <f>'MENU TRAVAIL CYCLE HIVER'!H97</f>
        <v>CROQUE MONSIEUR</v>
      </c>
    </row>
    <row r="98" spans="1:10" ht="64.900000000000006" customHeight="1">
      <c r="A98" s="281"/>
      <c r="B98" s="143" t="str">
        <f>'MENU TRAVAIL CYCLE HIVER'!B98</f>
        <v>PUREE DE POMMES DE TERRE</v>
      </c>
      <c r="C98" s="143" t="str">
        <f>'MENU TRAVAIL CYCLE HIVER'!C98</f>
        <v>EPINARDS BECHAMEL</v>
      </c>
      <c r="D98" s="144" t="str">
        <f>'MENU TRAVAIL CYCLE HIVER'!D98</f>
        <v xml:space="preserve">PETITS POIS </v>
      </c>
      <c r="E98" s="143" t="str">
        <f>'MENU TRAVAIL CYCLE HIVER'!E98</f>
        <v>SALADE VERTE</v>
      </c>
      <c r="F98" s="143" t="str">
        <f>'MENU TRAVAIL CYCLE HIVER'!F98</f>
        <v>HARICOTS VERTS</v>
      </c>
      <c r="G98" s="144" t="str">
        <f>'MENU TRAVAIL CYCLE HIVER'!G98</f>
        <v>SALADE VERTE</v>
      </c>
      <c r="H98" s="144" t="str">
        <f>'MENU TRAVAIL CYCLE HIVER'!H98</f>
        <v>SALADE VERTE</v>
      </c>
      <c r="J98" s="89"/>
    </row>
    <row r="99" spans="1:10" ht="64.900000000000006" customHeight="1">
      <c r="A99" s="281"/>
      <c r="B99" s="143">
        <f>'MENU TRAVAIL CYCLE HIVER'!B99</f>
        <v>0</v>
      </c>
      <c r="C99" s="143">
        <f>'MENU TRAVAIL CYCLE HIVER'!C99</f>
        <v>0</v>
      </c>
      <c r="D99" s="144">
        <f>'MENU TRAVAIL CYCLE HIVER'!D99</f>
        <v>0</v>
      </c>
      <c r="E99" s="143">
        <f>'MENU TRAVAIL CYCLE HIVER'!E99</f>
        <v>0</v>
      </c>
      <c r="F99" s="143">
        <f>'MENU TRAVAIL CYCLE HIVER'!F99</f>
        <v>0</v>
      </c>
      <c r="G99" s="144">
        <f>'MENU TRAVAIL CYCLE HIVER'!G99</f>
        <v>0</v>
      </c>
      <c r="H99" s="144">
        <f>'MENU TRAVAIL CYCLE HIVER'!H99</f>
        <v>0</v>
      </c>
    </row>
    <row r="100" spans="1:10" ht="64.900000000000006" customHeight="1">
      <c r="A100" s="281"/>
      <c r="B100" s="143" t="str">
        <f>'MENU TRAVAIL CYCLE HIVER'!B100</f>
        <v>YAOURT AROMATISE</v>
      </c>
      <c r="C100" s="143" t="str">
        <f>'MENU TRAVAIL CYCLE HIVER'!C100</f>
        <v>FRUIT DE SAISON</v>
      </c>
      <c r="D100" s="144" t="str">
        <f>'MENU TRAVAIL CYCLE HIVER'!D100</f>
        <v>ILE FLOTTANTE</v>
      </c>
      <c r="E100" s="143" t="str">
        <f>'MENU TRAVAIL CYCLE HIVER'!E100</f>
        <v>FRUIT DE SAISON</v>
      </c>
      <c r="F100" s="143" t="str">
        <f>'MENU TRAVAIL CYCLE HIVER'!F100</f>
        <v>LIEGEOIS CAFE</v>
      </c>
      <c r="G100" s="144" t="str">
        <f>'MENU TRAVAIL CYCLE HIVER'!G100</f>
        <v>PRUNEAUX AU SROP</v>
      </c>
      <c r="H100" s="144" t="str">
        <f>'MENU TRAVAIL CYCLE HIVER'!H100</f>
        <v>QUATRE-QUARTS MAISON</v>
      </c>
    </row>
    <row r="101" spans="1:10" ht="18" customHeight="1">
      <c r="A101" s="280"/>
      <c r="B101" s="280"/>
      <c r="C101" s="280"/>
      <c r="D101" s="280"/>
      <c r="E101" s="280"/>
      <c r="F101" s="280"/>
      <c r="G101" s="280"/>
      <c r="H101" s="280"/>
    </row>
    <row r="102" spans="1:10" s="78" customFormat="1" ht="33.950000000000003" customHeight="1">
      <c r="A102" s="84" t="s">
        <v>8</v>
      </c>
      <c r="B102" s="85" t="s">
        <v>0</v>
      </c>
      <c r="C102" s="85" t="s">
        <v>1</v>
      </c>
      <c r="D102" s="85" t="s">
        <v>2</v>
      </c>
      <c r="E102" s="85" t="s">
        <v>3</v>
      </c>
      <c r="F102" s="85" t="s">
        <v>4</v>
      </c>
      <c r="G102" s="85" t="s">
        <v>5</v>
      </c>
      <c r="H102" s="85" t="s">
        <v>6</v>
      </c>
    </row>
    <row r="103" spans="1:10" ht="60.75" customHeight="1">
      <c r="A103" s="86">
        <f>SUM(A83+1)</f>
        <v>51</v>
      </c>
      <c r="B103" s="87">
        <f t="shared" ref="B103:H103" si="5">B83+7</f>
        <v>43815</v>
      </c>
      <c r="C103" s="87">
        <f t="shared" si="5"/>
        <v>43816</v>
      </c>
      <c r="D103" s="87">
        <f t="shared" si="5"/>
        <v>43817</v>
      </c>
      <c r="E103" s="87">
        <f t="shared" si="5"/>
        <v>43818</v>
      </c>
      <c r="F103" s="87">
        <f t="shared" si="5"/>
        <v>43819</v>
      </c>
      <c r="G103" s="87">
        <f t="shared" si="5"/>
        <v>43820</v>
      </c>
      <c r="H103" s="87">
        <f t="shared" si="5"/>
        <v>43821</v>
      </c>
    </row>
    <row r="104" spans="1:10" ht="18" customHeight="1">
      <c r="A104" s="290">
        <v>6</v>
      </c>
      <c r="B104" s="290"/>
      <c r="C104" s="290"/>
      <c r="D104" s="290"/>
      <c r="E104" s="290"/>
      <c r="F104" s="290"/>
      <c r="G104" s="290"/>
      <c r="H104" s="290"/>
    </row>
    <row r="105" spans="1:10" ht="32.450000000000003" customHeight="1">
      <c r="A105" s="264" t="s">
        <v>21</v>
      </c>
      <c r="B105" s="200" t="str">
        <f>'MENU TRAVAIL CYCLE HIVER'!B105</f>
        <v>POTAGE DE LEGUMES</v>
      </c>
      <c r="C105" s="256" t="str">
        <f>'MENU TRAVAIL CYCLE HIVER'!C105:C106</f>
        <v>SEGMENTS PAMPLEMOUSSE 
&amp; MANDARINE</v>
      </c>
      <c r="D105" s="258" t="str">
        <f>'MENU TRAVAIL CYCLE HIVER'!D105:D106</f>
        <v>TABOULE</v>
      </c>
      <c r="E105" s="256" t="str">
        <f>'MENU TRAVAIL CYCLE HIVER'!E105:E106</f>
        <v>CHOU CHINOIS</v>
      </c>
      <c r="F105" s="256" t="str">
        <f>'MENU TRAVAIL CYCLE HIVER'!F105:F106</f>
        <v>BETTERAVES VINAIGRETTE</v>
      </c>
      <c r="G105" s="262"/>
      <c r="H105" s="262"/>
    </row>
    <row r="106" spans="1:10" ht="32.450000000000003" customHeight="1">
      <c r="A106" s="265"/>
      <c r="B106" s="199" t="str">
        <f>'MENU TRAVAIL CYCLE HIVER'!B106</f>
        <v>SALADE VERTE AU MAIS</v>
      </c>
      <c r="C106" s="257"/>
      <c r="D106" s="259"/>
      <c r="E106" s="257"/>
      <c r="F106" s="257"/>
      <c r="G106" s="263"/>
      <c r="H106" s="263"/>
    </row>
    <row r="107" spans="1:10" ht="64.900000000000006" customHeight="1">
      <c r="A107" s="265"/>
      <c r="B107" s="178" t="str">
        <f>'MENU TRAVAIL CYCLE HIVER'!B107</f>
        <v xml:space="preserve">Fromage de tête </v>
      </c>
      <c r="C107" s="178" t="str">
        <f>'MENU TRAVAIL CYCLE HIVER'!C107</f>
        <v>Œufs durs mayonnaise</v>
      </c>
      <c r="D107" s="179" t="str">
        <f>'MENU TRAVAIL CYCLE HIVER'!D107</f>
        <v>Blanc de poireaux vinaigrette</v>
      </c>
      <c r="E107" s="178" t="str">
        <f>'MENU TRAVAIL CYCLE HIVER'!E107</f>
        <v>Potage du Chef</v>
      </c>
      <c r="F107" s="178" t="str">
        <f>'MENU TRAVAIL CYCLE HIVER'!F107</f>
        <v>Carottes râpées</v>
      </c>
      <c r="G107" s="97"/>
      <c r="H107" s="97"/>
    </row>
    <row r="108" spans="1:10" ht="81.599999999999994" customHeight="1">
      <c r="A108" s="265"/>
      <c r="B108" s="221" t="str">
        <f>'MENU TRAVAIL CYCLE HIVER'!B108</f>
        <v>HACHIS PARMENTIER</v>
      </c>
      <c r="C108" s="221" t="str">
        <f>'MENU TRAVAIL CYCLE HIVER'!C108</f>
        <v>CUISSE DE POULET</v>
      </c>
      <c r="D108" s="222" t="str">
        <f>'MENU TRAVAIL CYCLE HIVER'!D108</f>
        <v>CHILI CON CARNE</v>
      </c>
      <c r="E108" s="221" t="str">
        <f>'MENU TRAVAIL CYCLE HIVER'!E108</f>
        <v>DUO DE SAUCISSES
(Chipo, merguez)</v>
      </c>
      <c r="F108" s="221" t="str">
        <f>'MENU TRAVAIL CYCLE HIVER'!F108</f>
        <v xml:space="preserve"> BOULETTES VEGETALES
sauce ketchup</v>
      </c>
      <c r="G108" s="97"/>
      <c r="H108" s="97"/>
    </row>
    <row r="109" spans="1:10" ht="64.900000000000006" customHeight="1">
      <c r="A109" s="265"/>
      <c r="B109" s="221" t="str">
        <f>'MENU TRAVAIL CYCLE HIVER'!B109</f>
        <v>SALADE VERTE</v>
      </c>
      <c r="C109" s="221" t="str">
        <f>'MENU TRAVAIL CYCLE HIVER'!C109</f>
        <v>PETITS POIS A L'ETUVE</v>
      </c>
      <c r="D109" s="222" t="str">
        <f>'MENU TRAVAIL CYCLE HIVER'!D109</f>
        <v>RIZ et 
SALADE VERTE</v>
      </c>
      <c r="E109" s="221" t="str">
        <f>'MENU TRAVAIL CYCLE HIVER'!E109</f>
        <v>POMMES FRITES</v>
      </c>
      <c r="F109" s="221" t="str">
        <f>'MENU TRAVAIL CYCLE HIVER'!F109</f>
        <v>HARICOTS VERTS</v>
      </c>
      <c r="G109" s="97"/>
      <c r="H109" s="97"/>
    </row>
    <row r="110" spans="1:10" ht="64.900000000000006" customHeight="1">
      <c r="A110" s="265"/>
      <c r="B110" s="178" t="str">
        <f>'MENU TRAVAIL CYCLE HIVER'!B110</f>
        <v>Brunoise de légumes</v>
      </c>
      <c r="C110" s="178" t="str">
        <f>'MENU TRAVAIL CYCLE HIVER'!C110</f>
        <v>Poêlée de légumes</v>
      </c>
      <c r="D110" s="179" t="str">
        <f>'MENU TRAVAIL CYCLE HIVER'!D110</f>
        <v>Salade verte</v>
      </c>
      <c r="E110" s="178" t="str">
        <f>'MENU TRAVAIL CYCLE HIVER'!E110</f>
        <v>Salsifis caramélisés</v>
      </c>
      <c r="F110" s="178" t="str">
        <f>'MENU TRAVAIL CYCLE HIVER'!F110</f>
        <v>Carottes persillées</v>
      </c>
      <c r="G110" s="97"/>
      <c r="H110" s="97"/>
    </row>
    <row r="111" spans="1:10" ht="64.900000000000006" customHeight="1">
      <c r="A111" s="265"/>
      <c r="B111" s="221" t="str">
        <f>'MENU TRAVAIL CYCLE HIVER'!B111</f>
        <v>CANTADOU</v>
      </c>
      <c r="C111" s="221" t="str">
        <f>'MENU TRAVAIL CYCLE HIVER'!C111</f>
        <v>TARTARE</v>
      </c>
      <c r="D111" s="222" t="str">
        <f>'MENU TRAVAIL CYCLE HIVER'!D111</f>
        <v>RONDELE</v>
      </c>
      <c r="E111" s="221" t="str">
        <f>'MENU TRAVAIL CYCLE HIVER'!E111</f>
        <v>CANTAL</v>
      </c>
      <c r="F111" s="221" t="str">
        <f>'MENU TRAVAIL CYCLE HIVER'!F111</f>
        <v>SAMOS</v>
      </c>
      <c r="G111" s="95"/>
      <c r="H111" s="95"/>
    </row>
    <row r="112" spans="1:10" ht="64.900000000000006" customHeight="1">
      <c r="A112" s="265"/>
      <c r="B112" s="178" t="str">
        <f>'MENU TRAVAIL CYCLE HIVER'!B112</f>
        <v>Fromage blanc nature</v>
      </c>
      <c r="C112" s="178" t="str">
        <f>'MENU TRAVAIL CYCLE HIVER'!C112</f>
        <v>Carré de l'Est</v>
      </c>
      <c r="D112" s="179" t="str">
        <f>'MENU TRAVAIL CYCLE HIVER'!D112</f>
        <v>Edam</v>
      </c>
      <c r="E112" s="178" t="str">
        <f>'MENU TRAVAIL CYCLE HIVER'!E112</f>
        <v>Petit suisse</v>
      </c>
      <c r="F112" s="178" t="str">
        <f>'MENU TRAVAIL CYCLE HIVER'!F112</f>
        <v>Brie</v>
      </c>
      <c r="G112" s="95"/>
      <c r="H112" s="95"/>
    </row>
    <row r="113" spans="1:16" ht="64.900000000000006" customHeight="1">
      <c r="A113" s="265"/>
      <c r="B113" s="221" t="str">
        <f>'MENU TRAVAIL CYCLE HIVER'!B113</f>
        <v>FRUIT DE SAISON</v>
      </c>
      <c r="C113" s="221" t="str">
        <f>'MENU TRAVAIL CYCLE HIVER'!C113</f>
        <v>BEIGNET FOURRE POMME</v>
      </c>
      <c r="D113" s="222" t="str">
        <f>'MENU TRAVAIL CYCLE HIVER'!D113</f>
        <v>YAOURT AROMATISE</v>
      </c>
      <c r="E113" s="221" t="str">
        <f>'MENU TRAVAIL CYCLE HIVER'!E113</f>
        <v>FRUIT DE SAISON</v>
      </c>
      <c r="F113" s="221" t="str">
        <f>'MENU TRAVAIL CYCLE HIVER'!F113</f>
        <v>COMPOTE</v>
      </c>
      <c r="G113" s="97"/>
      <c r="H113" s="97"/>
      <c r="K113" s="75" t="s">
        <v>74</v>
      </c>
    </row>
    <row r="114" spans="1:16" ht="64.900000000000006" customHeight="1" thickBot="1">
      <c r="A114" s="266"/>
      <c r="B114" s="178" t="str">
        <f>'MENU TRAVAIL CYCLE HIVER'!B114</f>
        <v>Novly chocolat</v>
      </c>
      <c r="C114" s="178" t="str">
        <f>'MENU TRAVAIL CYCLE HIVER'!C114</f>
        <v>Fruit de saison</v>
      </c>
      <c r="D114" s="179" t="str">
        <f>'MENU TRAVAIL CYCLE HIVER'!D114</f>
        <v>Crème dessert praliné</v>
      </c>
      <c r="E114" s="178" t="str">
        <f>'MENU TRAVAIL CYCLE HIVER'!E114</f>
        <v>Abricots au sirop</v>
      </c>
      <c r="F114" s="178" t="str">
        <f>'MENU TRAVAIL CYCLE HIVER'!F114</f>
        <v>Fruit de saison</v>
      </c>
      <c r="G114" s="97"/>
      <c r="H114" s="97"/>
    </row>
    <row r="115" spans="1:16" ht="18" customHeight="1" thickBot="1">
      <c r="A115" s="80"/>
      <c r="B115" s="171"/>
      <c r="C115" s="171"/>
      <c r="D115" s="171"/>
      <c r="E115" s="171"/>
      <c r="F115" s="171"/>
      <c r="G115" s="171"/>
      <c r="H115" s="172"/>
    </row>
    <row r="116" spans="1:16" ht="64.900000000000006" customHeight="1">
      <c r="A116" s="281" t="s">
        <v>22</v>
      </c>
      <c r="B116" s="111">
        <f>'MENU TRAVAIL CYCLE HIVER'!B116</f>
        <v>0</v>
      </c>
      <c r="C116" s="111">
        <f>'MENU TRAVAIL CYCLE HIVER'!C116</f>
        <v>0</v>
      </c>
      <c r="D116" s="112" t="str">
        <f>'MENU TRAVAIL CYCLE HIVER'!D116</f>
        <v>POTAGE DE LEGUMES</v>
      </c>
      <c r="E116" s="111" t="str">
        <f>'MENU TRAVAIL CYCLE HIVER'!E116</f>
        <v>BOUILLON DE POULE
VERMICELLE</v>
      </c>
      <c r="F116" s="111">
        <f>'MENU TRAVAIL CYCLE HIVER'!F116</f>
        <v>0</v>
      </c>
      <c r="G116" s="112">
        <f>'MENU TRAVAIL CYCLE HIVER'!G116</f>
        <v>0</v>
      </c>
      <c r="H116" s="112">
        <f>'MENU TRAVAIL CYCLE HIVER'!H116</f>
        <v>0</v>
      </c>
    </row>
    <row r="117" spans="1:16" ht="64.900000000000006" customHeight="1">
      <c r="A117" s="282"/>
      <c r="B117" s="111" t="str">
        <f>'MENU TRAVAIL CYCLE HIVER'!B117</f>
        <v>TARTE MARINE</v>
      </c>
      <c r="C117" s="111" t="str">
        <f>'MENU TRAVAIL CYCLE HIVER'!C117</f>
        <v>BOUDIN NOIR</v>
      </c>
      <c r="D117" s="112" t="str">
        <f>'MENU TRAVAIL CYCLE HIVER'!D117</f>
        <v>BROCHETTE DE POISSON PANE</v>
      </c>
      <c r="E117" s="111" t="str">
        <f>'MENU TRAVAIL CYCLE HIVER'!E117</f>
        <v>ROULE AU FROMAGE</v>
      </c>
      <c r="F117" s="111" t="str">
        <f>'MENU TRAVAIL CYCLE HIVER'!F117</f>
        <v>NUGGETS DE VOLAILLE</v>
      </c>
      <c r="G117" s="112" t="str">
        <f>'MENU TRAVAIL CYCLE HIVER'!G117</f>
        <v>ROGNONS DE PORC
sauce moutarde</v>
      </c>
      <c r="H117" s="112" t="str">
        <f>'MENU TRAVAIL CYCLE HIVER'!H117</f>
        <v>COURGETTES</v>
      </c>
      <c r="P117" s="159"/>
    </row>
    <row r="118" spans="1:16" ht="64.900000000000006" customHeight="1">
      <c r="A118" s="281"/>
      <c r="B118" s="111" t="str">
        <f>'MENU TRAVAIL CYCLE HIVER'!B118</f>
        <v>SALADE VERTE</v>
      </c>
      <c r="C118" s="111" t="str">
        <f>'MENU TRAVAIL CYCLE HIVER'!C118</f>
        <v>POMME FRUIT ROTIE</v>
      </c>
      <c r="D118" s="112" t="str">
        <f>'MENU TRAVAIL CYCLE HIVER'!D118</f>
        <v>BROCOLIS</v>
      </c>
      <c r="E118" s="111" t="str">
        <f>'MENU TRAVAIL CYCLE HIVER'!E118</f>
        <v>SALADE VERTE</v>
      </c>
      <c r="F118" s="111" t="str">
        <f>'MENU TRAVAIL CYCLE HIVER'!F118</f>
        <v>BLE / RATATOUILLE</v>
      </c>
      <c r="G118" s="112" t="str">
        <f>'MENU TRAVAIL CYCLE HIVER'!G118</f>
        <v>POMMES VAPEURS</v>
      </c>
      <c r="H118" s="112" t="str">
        <f>'MENU TRAVAIL CYCLE HIVER'!H118</f>
        <v>AU BŒUF</v>
      </c>
    </row>
    <row r="119" spans="1:16" ht="64.900000000000006" customHeight="1">
      <c r="A119" s="281"/>
      <c r="B119" s="111" t="str">
        <f>'MENU TRAVAIL CYCLE HIVER'!B119</f>
        <v>YAOURT SUCRE</v>
      </c>
      <c r="C119" s="111" t="str">
        <f>'MENU TRAVAIL CYCLE HIVER'!C119</f>
        <v>ECRASE DE 
POMMES DE TERRE</v>
      </c>
      <c r="D119" s="112">
        <f>'MENU TRAVAIL CYCLE HIVER'!D119</f>
        <v>0</v>
      </c>
      <c r="E119" s="111">
        <f>'MENU TRAVAIL CYCLE HIVER'!E119</f>
        <v>0</v>
      </c>
      <c r="F119" s="111">
        <f>'MENU TRAVAIL CYCLE HIVER'!F119</f>
        <v>0</v>
      </c>
      <c r="G119" s="112" t="str">
        <f>'MENU TRAVAIL CYCLE HIVER'!G119</f>
        <v>SALADE VERTE</v>
      </c>
      <c r="H119" s="112" t="str">
        <f>'MENU TRAVAIL CYCLE HIVER'!H119</f>
        <v>SALADE VERTE</v>
      </c>
    </row>
    <row r="120" spans="1:16" ht="64.900000000000006" customHeight="1">
      <c r="A120" s="281"/>
      <c r="B120" s="111" t="str">
        <f>'MENU TRAVAIL CYCLE HIVER'!B120</f>
        <v>FRUIT DE SAISON</v>
      </c>
      <c r="C120" s="111" t="str">
        <f>'MENU TRAVAIL CYCLE HIVER'!C120</f>
        <v>FRUIT DE SAISON</v>
      </c>
      <c r="D120" s="112" t="str">
        <f>'MENU TRAVAIL CYCLE HIVER'!D120</f>
        <v>ANANAS AU SIROP</v>
      </c>
      <c r="E120" s="111" t="str">
        <f>'MENU TRAVAIL CYCLE HIVER'!E120</f>
        <v>COMPOTE</v>
      </c>
      <c r="F120" s="111" t="str">
        <f>'MENU TRAVAIL CYCLE HIVER'!F120</f>
        <v>YAOURT AROMATISE</v>
      </c>
      <c r="G120" s="112" t="str">
        <f>'MENU TRAVAIL CYCLE HIVER'!G120</f>
        <v>FROMAGE BLANC
 AUX FRUITS</v>
      </c>
      <c r="H120" s="112" t="str">
        <f>'MENU TRAVAIL CYCLE HIVER'!H120</f>
        <v>TARTE AUX MYRTILLES</v>
      </c>
    </row>
    <row r="121" spans="1:16" ht="13.5" hidden="1" customHeight="1">
      <c r="A121" s="280"/>
      <c r="B121" s="280"/>
      <c r="C121" s="280"/>
      <c r="D121" s="280"/>
      <c r="E121" s="280"/>
      <c r="F121" s="280"/>
      <c r="G121" s="280"/>
      <c r="H121" s="280"/>
    </row>
    <row r="122" spans="1:16" ht="13.5" hidden="1" customHeight="1">
      <c r="A122" s="280"/>
      <c r="B122" s="280"/>
      <c r="C122" s="280"/>
      <c r="D122" s="280"/>
      <c r="E122" s="280"/>
      <c r="F122" s="280"/>
      <c r="G122" s="280"/>
      <c r="H122" s="280"/>
    </row>
  </sheetData>
  <sheetProtection selectLockedCells="1" selectUnlockedCells="1"/>
  <mergeCells count="63">
    <mergeCell ref="Q5:Q6"/>
    <mergeCell ref="J53:L53"/>
    <mergeCell ref="A122:H122"/>
    <mergeCell ref="A104:H104"/>
    <mergeCell ref="A116:A120"/>
    <mergeCell ref="A121:H121"/>
    <mergeCell ref="A76:A80"/>
    <mergeCell ref="A101:H101"/>
    <mergeCell ref="A84:H84"/>
    <mergeCell ref="A96:A100"/>
    <mergeCell ref="A61:H61"/>
    <mergeCell ref="A44:H44"/>
    <mergeCell ref="A56:A60"/>
    <mergeCell ref="C45:C46"/>
    <mergeCell ref="C65:C66"/>
    <mergeCell ref="A45:A54"/>
    <mergeCell ref="A64:H64"/>
    <mergeCell ref="J20:M21"/>
    <mergeCell ref="A16:A20"/>
    <mergeCell ref="A1:H1"/>
    <mergeCell ref="A4:H4"/>
    <mergeCell ref="A24:H24"/>
    <mergeCell ref="D5:D6"/>
    <mergeCell ref="E5:E6"/>
    <mergeCell ref="F5:F6"/>
    <mergeCell ref="A36:A40"/>
    <mergeCell ref="A25:A34"/>
    <mergeCell ref="G5:G6"/>
    <mergeCell ref="H5:H6"/>
    <mergeCell ref="B5:B6"/>
    <mergeCell ref="A5:A14"/>
    <mergeCell ref="C25:C26"/>
    <mergeCell ref="D25:D26"/>
    <mergeCell ref="E25:E26"/>
    <mergeCell ref="F25:F26"/>
    <mergeCell ref="G25:G26"/>
    <mergeCell ref="H25:H26"/>
    <mergeCell ref="D45:D46"/>
    <mergeCell ref="E45:E46"/>
    <mergeCell ref="F45:F46"/>
    <mergeCell ref="G45:G46"/>
    <mergeCell ref="H45:H46"/>
    <mergeCell ref="A85:A94"/>
    <mergeCell ref="D65:D66"/>
    <mergeCell ref="E65:E66"/>
    <mergeCell ref="F65:F66"/>
    <mergeCell ref="G65:G66"/>
    <mergeCell ref="H65:H66"/>
    <mergeCell ref="A65:A74"/>
    <mergeCell ref="C85:C86"/>
    <mergeCell ref="A81:H81"/>
    <mergeCell ref="H105:H106"/>
    <mergeCell ref="D85:D86"/>
    <mergeCell ref="E85:E86"/>
    <mergeCell ref="F85:F86"/>
    <mergeCell ref="G85:G86"/>
    <mergeCell ref="H85:H86"/>
    <mergeCell ref="A105:A114"/>
    <mergeCell ref="C105:C106"/>
    <mergeCell ref="D105:D106"/>
    <mergeCell ref="E105:E106"/>
    <mergeCell ref="F105:F106"/>
    <mergeCell ref="G105:G106"/>
  </mergeCells>
  <printOptions horizontalCentered="1" verticalCentered="1"/>
  <pageMargins left="0" right="0" top="0" bottom="0" header="0.51181102362204722" footer="0.51181102362204722"/>
  <pageSetup paperSize="9" scale="42" firstPageNumber="0" fitToHeight="6" orientation="landscape" r:id="rId1"/>
  <headerFooter alignWithMargins="0"/>
  <rowBreaks count="5" manualBreakCount="5">
    <brk id="20" max="7" man="1"/>
    <brk id="40" max="16383" man="1"/>
    <brk id="60" max="7" man="1"/>
    <brk id="80" max="16383" man="1"/>
    <brk id="101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15"/>
  <sheetViews>
    <sheetView showZeros="0" view="pageBreakPreview" topLeftCell="A60" zoomScale="60" zoomScaleNormal="50" workbookViewId="0">
      <selection activeCell="G71" sqref="G71"/>
    </sheetView>
  </sheetViews>
  <sheetFormatPr baseColWidth="10" defaultRowHeight="25.5"/>
  <cols>
    <col min="1" max="1" width="25.5703125" style="5" customWidth="1"/>
    <col min="2" max="5" width="30.7109375" customWidth="1"/>
    <col min="6" max="6" width="33.28515625" customWidth="1"/>
    <col min="7" max="7" width="32.7109375" customWidth="1"/>
    <col min="8" max="8" width="33" customWidth="1"/>
    <col min="9" max="9" width="0" hidden="1" customWidth="1"/>
    <col min="10" max="10" width="25.5703125" style="5" customWidth="1"/>
    <col min="11" max="13" width="30.7109375" customWidth="1"/>
    <col min="14" max="14" width="31.85546875" customWidth="1"/>
    <col min="15" max="17" width="30.7109375" customWidth="1"/>
    <col min="18" max="18" width="4.5703125" customWidth="1"/>
    <col min="19" max="20" width="13.7109375" customWidth="1"/>
    <col min="21" max="21" width="4.5703125" customWidth="1"/>
    <col min="22" max="255" width="11.42578125" customWidth="1"/>
  </cols>
  <sheetData>
    <row r="1" spans="1:17" s="7" customFormat="1" ht="28.35" customHeight="1">
      <c r="A1" s="6"/>
      <c r="B1"/>
      <c r="C1"/>
      <c r="D1"/>
      <c r="E1"/>
      <c r="J1" s="6"/>
      <c r="K1"/>
      <c r="L1"/>
      <c r="M1"/>
      <c r="N1"/>
    </row>
    <row r="2" spans="1:17" ht="42.6" customHeight="1">
      <c r="C2" s="8" t="s">
        <v>9</v>
      </c>
      <c r="D2" s="9">
        <f>'MENU DU 11 NOV AU 22 DEC'!B3</f>
        <v>43780</v>
      </c>
      <c r="E2" s="10" t="s">
        <v>10</v>
      </c>
      <c r="F2" s="11">
        <f>'MENU DU 11 NOV AU 22 DEC'!H3</f>
        <v>43786</v>
      </c>
      <c r="L2" s="8" t="s">
        <v>9</v>
      </c>
      <c r="M2" s="9">
        <f>'MENU DU 11 NOV AU 22 DEC'!B23</f>
        <v>43787</v>
      </c>
      <c r="N2" s="10" t="s">
        <v>10</v>
      </c>
      <c r="O2" s="11">
        <f>'MENU DU 11 NOV AU 22 DEC'!H23</f>
        <v>43793</v>
      </c>
    </row>
    <row r="3" spans="1:17" ht="14.1" customHeight="1"/>
    <row r="4" spans="1:17" ht="14.1" customHeight="1"/>
    <row r="5" spans="1:17" ht="14.1" customHeight="1"/>
    <row r="6" spans="1:17" ht="14.1" customHeight="1"/>
    <row r="7" spans="1:17" s="13" customFormat="1" ht="31.15" customHeight="1">
      <c r="A7" s="12"/>
      <c r="C7" s="14" t="s">
        <v>11</v>
      </c>
      <c r="D7" s="15">
        <f>'MENU DU 11 NOV AU 22 DEC'!A3</f>
        <v>46</v>
      </c>
      <c r="F7" s="4" t="s">
        <v>16</v>
      </c>
      <c r="J7" s="12"/>
      <c r="L7" s="14" t="s">
        <v>11</v>
      </c>
      <c r="M7" s="15">
        <f>'MENU DU 11 NOV AU 22 DEC'!A23</f>
        <v>47</v>
      </c>
      <c r="O7" s="4" t="s">
        <v>16</v>
      </c>
    </row>
    <row r="8" spans="1:17" ht="28.35" customHeight="1"/>
    <row r="9" spans="1:17" s="5" customFormat="1" ht="33" customHeight="1">
      <c r="A9" s="16"/>
      <c r="B9" s="209" t="s">
        <v>0</v>
      </c>
      <c r="C9" s="17" t="s">
        <v>1</v>
      </c>
      <c r="D9" s="17" t="s">
        <v>2</v>
      </c>
      <c r="E9" s="17" t="s">
        <v>3</v>
      </c>
      <c r="F9" s="17" t="s">
        <v>4</v>
      </c>
      <c r="G9" s="230" t="s">
        <v>17</v>
      </c>
      <c r="H9" s="230" t="s">
        <v>6</v>
      </c>
      <c r="J9" s="16"/>
      <c r="K9" s="17" t="s">
        <v>0</v>
      </c>
      <c r="L9" s="17" t="s">
        <v>1</v>
      </c>
      <c r="M9" s="17" t="s">
        <v>2</v>
      </c>
      <c r="N9" s="17" t="s">
        <v>3</v>
      </c>
      <c r="O9" s="17" t="s">
        <v>4</v>
      </c>
      <c r="P9" s="230" t="s">
        <v>17</v>
      </c>
      <c r="Q9" s="230" t="s">
        <v>6</v>
      </c>
    </row>
    <row r="10" spans="1:17" ht="39">
      <c r="A10" s="17" t="s">
        <v>12</v>
      </c>
      <c r="B10" s="210">
        <f>'MENU DU 11 NOV AU 22 DEC'!B6</f>
        <v>0</v>
      </c>
      <c r="C10" s="18" t="str">
        <f>'MENU DU 11 NOV AU 22 DEC'!C6</f>
        <v>FEUILLETE FROMAGE</v>
      </c>
      <c r="D10" s="18" t="str">
        <f>'MENU DU 11 NOV AU 22 DEC'!D5</f>
        <v>DUO DE SAUCISSONS</v>
      </c>
      <c r="E10" s="18" t="str">
        <f>'MENU DU 11 NOV AU 22 DEC'!E5</f>
        <v>CELERI REMOULADE
MAISON</v>
      </c>
      <c r="F10" s="18" t="str">
        <f>'MENU DU 11 NOV AU 22 DEC'!F5</f>
        <v>CRUDITES VARIEES</v>
      </c>
      <c r="G10" s="231">
        <f>'MENU DU 11 NOV AU 22 DEC'!G6</f>
        <v>0</v>
      </c>
      <c r="H10" s="231">
        <f>'MENU DU 11 NOV AU 22 DEC'!H6</f>
        <v>0</v>
      </c>
      <c r="J10" s="17" t="s">
        <v>12</v>
      </c>
      <c r="K10" s="18" t="str">
        <f>'MENU DU 11 NOV AU 22 DEC'!B26</f>
        <v xml:space="preserve">BETTERAVES </v>
      </c>
      <c r="L10" s="18">
        <f>'MENU DU 11 NOV AU 22 DEC'!C26</f>
        <v>0</v>
      </c>
      <c r="M10" s="18">
        <f>'MENU DU 11 NOV AU 22 DEC'!D26</f>
        <v>0</v>
      </c>
      <c r="N10" s="18">
        <f>'MENU DU 11 NOV AU 22 DEC'!E26</f>
        <v>0</v>
      </c>
      <c r="O10" s="18">
        <f>'MENU DU 11 NOV AU 22 DEC'!F26</f>
        <v>0</v>
      </c>
      <c r="P10" s="231">
        <f>'MENU DU 11 NOV AU 22 DEC'!G26</f>
        <v>0</v>
      </c>
      <c r="Q10" s="231">
        <f>'MENU DU 11 NOV AU 22 DEC'!H26</f>
        <v>0</v>
      </c>
    </row>
    <row r="11" spans="1:17" ht="72" customHeight="1">
      <c r="A11" s="19" t="s">
        <v>13</v>
      </c>
      <c r="B11" s="211" t="str">
        <f>'MENU DU 11 NOV AU 22 DEC'!B8</f>
        <v xml:space="preserve">Férié </v>
      </c>
      <c r="C11" s="20" t="str">
        <f>'MENU DU 11 NOV AU 22 DEC'!C8</f>
        <v>CORDON BLEU</v>
      </c>
      <c r="D11" s="20" t="str">
        <f>'MENU DU 11 NOV AU 22 DEC'!D8</f>
        <v>POT AU FEU</v>
      </c>
      <c r="E11" s="20" t="str">
        <f>'MENU DU 11 NOV AU 22 DEC'!E8</f>
        <v>SAUCISSE DE TOULOUSE</v>
      </c>
      <c r="F11" s="20" t="str">
        <f>'MENU DU 11 NOV AU 22 DEC'!F8</f>
        <v>DOS DE COLIN
sauce du chef</v>
      </c>
      <c r="G11" s="232">
        <f>'MENU DU 11 NOV AU 22 DEC'!G8</f>
        <v>0</v>
      </c>
      <c r="H11" s="232">
        <f>'MENU DU 11 NOV AU 22 DEC'!H8</f>
        <v>0</v>
      </c>
      <c r="J11" s="19" t="s">
        <v>13</v>
      </c>
      <c r="K11" s="20" t="str">
        <f>'MENU DU 11 NOV AU 22 DEC'!B28</f>
        <v>PEPITE DE POISSON</v>
      </c>
      <c r="L11" s="20" t="str">
        <f>'MENU DU 11 NOV AU 22 DEC'!C28</f>
        <v>PAVE BLE 
FROMAGE EPINARDS</v>
      </c>
      <c r="M11" s="20" t="str">
        <f>'MENU DU 11 NOV AU 22 DEC'!D28</f>
        <v>DOS DE COLIN
Sauce du Chef</v>
      </c>
      <c r="N11" s="20" t="str">
        <f>'MENU DU 11 NOV AU 22 DEC'!E28</f>
        <v>BŒUF BOURGUIGNON</v>
      </c>
      <c r="O11" s="20" t="str">
        <f>'MENU DU 11 NOV AU 22 DEC'!F28</f>
        <v>SAUTE DE PORC</v>
      </c>
      <c r="P11" s="232">
        <f>'MENU DU 11 NOV AU 22 DEC'!G28</f>
        <v>0</v>
      </c>
      <c r="Q11" s="232">
        <f>'MENU DU 11 NOV AU 22 DEC'!H28</f>
        <v>0</v>
      </c>
    </row>
    <row r="12" spans="1:17" ht="75" customHeight="1">
      <c r="A12" s="19" t="s">
        <v>357</v>
      </c>
      <c r="B12" s="211">
        <f>'MENU DU 11 NOV AU 22 DEC'!B9</f>
        <v>0</v>
      </c>
      <c r="C12" s="20" t="str">
        <f>UPPER('MENU DU 11 NOV AU 22 DEC'!C9)</f>
        <v>POELEE 
DE LEGUMES VERTS</v>
      </c>
      <c r="D12" s="20" t="str">
        <f>UPPER('MENU DU 11 NOV AU 22 DEC'!D9)</f>
        <v xml:space="preserve">ET SES LEGUMES </v>
      </c>
      <c r="E12" s="20" t="str">
        <f>'MENU DU 11 NOV AU 22 DEC'!E9</f>
        <v>LENTILLES MAISON</v>
      </c>
      <c r="F12" s="20" t="str">
        <f>'MENU DU 11 NOV AU 22 DEC'!F9</f>
        <v>RIZ CREOLE</v>
      </c>
      <c r="G12" s="232">
        <f>'MENU DU 11 NOV AU 22 DEC'!G9</f>
        <v>0</v>
      </c>
      <c r="H12" s="232">
        <f>'MENU DU 11 NOV AU 22 DEC'!H9</f>
        <v>0</v>
      </c>
      <c r="J12" s="19" t="s">
        <v>357</v>
      </c>
      <c r="K12" s="20" t="str">
        <f>'MENU DU 11 NOV AU 22 DEC'!B29</f>
        <v>MACARONIS</v>
      </c>
      <c r="L12" s="20" t="str">
        <f>'MENU DU 11 NOV AU 22 DEC'!C29</f>
        <v>PETITS POIS</v>
      </c>
      <c r="M12" s="20" t="str">
        <f>'MENU DU 11 NOV AU 22 DEC'!D29</f>
        <v>PUREE DE POTIRON 
et navets sautés</v>
      </c>
      <c r="N12" s="20" t="str">
        <f>'MENU DU 11 NOV AU 22 DEC'!E29</f>
        <v>JARDINIERE DE LEGUMES</v>
      </c>
      <c r="O12" s="20" t="str">
        <f>'MENU DU 11 NOV AU 22 DEC'!F29</f>
        <v>BLE PILAF</v>
      </c>
      <c r="P12" s="232">
        <f>'MENU DU 11 NOV AU 22 DEC'!G29</f>
        <v>0</v>
      </c>
      <c r="Q12" s="232">
        <f>'MENU DU 11 NOV AU 22 DEC'!H29</f>
        <v>0</v>
      </c>
    </row>
    <row r="13" spans="1:17" ht="82.5" customHeight="1">
      <c r="A13" s="19" t="s">
        <v>18</v>
      </c>
      <c r="B13" s="211">
        <f>'MENU DU 11 NOV AU 22 DEC'!B11</f>
        <v>0</v>
      </c>
      <c r="C13" s="20" t="str">
        <f>'MENU DU 11 NOV AU 22 DEC'!C11</f>
        <v>VACHE QUI RIT</v>
      </c>
      <c r="D13" s="20" t="str">
        <f>'MENU DU 11 NOV AU 22 DEC'!D11</f>
        <v xml:space="preserve">PETIT SUISSE NATURE SUCRE </v>
      </c>
      <c r="E13" s="20" t="str">
        <f>'MENU DU 11 NOV AU 22 DEC'!E11</f>
        <v>CAMEMBERT</v>
      </c>
      <c r="F13" s="20" t="str">
        <f>'MENU DU 11 NOV AU 22 DEC'!F11</f>
        <v>FROMAGE BLANC SUCRE</v>
      </c>
      <c r="G13" s="232">
        <f>'MENU DU 11 NOV AU 22 DEC'!G11</f>
        <v>0</v>
      </c>
      <c r="H13" s="232">
        <f>'MENU DU 11 NOV AU 22 DEC'!H11</f>
        <v>0</v>
      </c>
      <c r="J13" s="19" t="s">
        <v>18</v>
      </c>
      <c r="K13" s="20" t="str">
        <f>'MENU DU 11 NOV AU 22 DEC'!B31</f>
        <v>CARRE FRAIS</v>
      </c>
      <c r="L13" s="20" t="str">
        <f>'MENU DU 11 NOV AU 22 DEC'!C31</f>
        <v>YAOURT NATURE SUCRE</v>
      </c>
      <c r="M13" s="20" t="str">
        <f>'MENU DU 11 NOV AU 22 DEC'!D31</f>
        <v>BUCHETTE DE CHEVRE</v>
      </c>
      <c r="N13" s="20" t="str">
        <f>'MENU DU 11 NOV AU 22 DEC'!E31</f>
        <v>CROQ'LAIT</v>
      </c>
      <c r="O13" s="20" t="str">
        <f>'MENU DU 11 NOV AU 22 DEC'!F31</f>
        <v>PETIT SUISSE SUCRE</v>
      </c>
      <c r="P13" s="232">
        <f>'MENU DU 11 NOV AU 22 DEC'!G31</f>
        <v>0</v>
      </c>
      <c r="Q13" s="232">
        <f>'MENU DU 11 NOV AU 22 DEC'!H31</f>
        <v>0</v>
      </c>
    </row>
    <row r="14" spans="1:17" ht="52.5" customHeight="1">
      <c r="A14" s="21" t="s">
        <v>14</v>
      </c>
      <c r="B14" s="212">
        <f>'MENU DU 11 NOV AU 22 DEC'!B13</f>
        <v>0</v>
      </c>
      <c r="C14" s="22" t="str">
        <f>'MENU DU 11 NOV AU 22 DEC'!C13</f>
        <v>COMPOTE DE POMMES</v>
      </c>
      <c r="D14" s="22" t="str">
        <f>'MENU DU 11 NOV AU 22 DEC'!D13</f>
        <v>FRUIT DU CHEF</v>
      </c>
      <c r="E14" s="22" t="str">
        <f>'MENU DU 11 NOV AU 22 DEC'!E13</f>
        <v>PANACOTA MAISON
sauce fruits rouges</v>
      </c>
      <c r="F14" s="22" t="str">
        <f>'MENU DU 11 NOV AU 22 DEC'!F13</f>
        <v>FRUIT DE SAISON</v>
      </c>
      <c r="G14" s="233">
        <f>'MENU DU 11 NOV AU 22 DEC'!G13</f>
        <v>0</v>
      </c>
      <c r="H14" s="233">
        <f>'MENU DU 11 NOV AU 22 DEC'!H13</f>
        <v>0</v>
      </c>
      <c r="J14" s="21" t="s">
        <v>14</v>
      </c>
      <c r="K14" s="22" t="str">
        <f>'MENU DU 11 NOV AU 22 DEC'!B33</f>
        <v>FRUIT DE SAISON</v>
      </c>
      <c r="L14" s="22" t="str">
        <f>'MENU DU 11 NOV AU 22 DEC'!C33</f>
        <v>MOUSSE CHOCOLAT</v>
      </c>
      <c r="M14" s="22" t="str">
        <f>'MENU DU 11 NOV AU 22 DEC'!D33</f>
        <v>COMPOTE POMME BANANE</v>
      </c>
      <c r="N14" s="22" t="str">
        <f>'MENU DU 11 NOV AU 22 DEC'!E33</f>
        <v>FONDANT AU CHOCOLAT</v>
      </c>
      <c r="O14" s="22" t="str">
        <f>'MENU DU 11 NOV AU 22 DEC'!F33</f>
        <v>FRUIT DE SAISON</v>
      </c>
      <c r="P14" s="233">
        <f>'MENU DU 11 NOV AU 22 DEC'!G33</f>
        <v>0</v>
      </c>
      <c r="Q14" s="233">
        <f>'MENU DU 11 NOV AU 22 DEC'!H33</f>
        <v>0</v>
      </c>
    </row>
    <row r="15" spans="1:17" ht="14.1" customHeight="1"/>
    <row r="16" spans="1:17" s="13" customFormat="1" ht="31.15" customHeight="1">
      <c r="A16" s="12"/>
      <c r="C16" s="14" t="s">
        <v>11</v>
      </c>
      <c r="D16" s="15">
        <f>D7</f>
        <v>46</v>
      </c>
      <c r="F16" s="4" t="s">
        <v>19</v>
      </c>
      <c r="J16" s="12"/>
      <c r="L16" s="14" t="s">
        <v>11</v>
      </c>
      <c r="M16" s="15">
        <f>M7</f>
        <v>47</v>
      </c>
      <c r="O16" s="4" t="s">
        <v>19</v>
      </c>
    </row>
    <row r="17" spans="1:17" ht="28.35" customHeight="1"/>
    <row r="18" spans="1:17" s="5" customFormat="1" ht="26.25" customHeight="1">
      <c r="A18" s="16"/>
      <c r="B18" s="17" t="s">
        <v>0</v>
      </c>
      <c r="C18" s="17" t="s">
        <v>1</v>
      </c>
      <c r="D18" s="17" t="s">
        <v>2</v>
      </c>
      <c r="E18" s="17" t="s">
        <v>3</v>
      </c>
      <c r="F18" s="17" t="s">
        <v>4</v>
      </c>
      <c r="G18" s="17" t="s">
        <v>17</v>
      </c>
      <c r="H18" s="17" t="s">
        <v>6</v>
      </c>
      <c r="J18" s="16"/>
      <c r="K18" s="17" t="s">
        <v>0</v>
      </c>
      <c r="L18" s="17" t="s">
        <v>1</v>
      </c>
      <c r="M18" s="17" t="s">
        <v>2</v>
      </c>
      <c r="N18" s="17" t="s">
        <v>3</v>
      </c>
      <c r="O18" s="17" t="s">
        <v>4</v>
      </c>
      <c r="P18" s="17" t="s">
        <v>17</v>
      </c>
      <c r="Q18" s="17" t="s">
        <v>6</v>
      </c>
    </row>
    <row r="19" spans="1:17" ht="68.25" customHeight="1">
      <c r="A19" s="17" t="s">
        <v>12</v>
      </c>
      <c r="B19" s="18" t="str">
        <f>'MENU DU 11 NOV AU 22 DEC'!B16</f>
        <v>VELOUTE DE CAROTTES PdT</v>
      </c>
      <c r="C19" s="18">
        <f>'MENU DU 11 NOV AU 22 DEC'!C16</f>
        <v>0</v>
      </c>
      <c r="D19" s="18" t="str">
        <f>'MENU DU 11 NOV AU 22 DEC'!D16</f>
        <v>POTAGE MAISON</v>
      </c>
      <c r="E19" s="18">
        <f>'MENU DU 11 NOV AU 22 DEC'!E16</f>
        <v>0</v>
      </c>
      <c r="F19" s="18">
        <f>'MENU DU 11 NOV AU 22 DEC'!F16</f>
        <v>0</v>
      </c>
      <c r="G19" s="18" t="str">
        <f>'MENU DU 11 NOV AU 22 DEC'!G16</f>
        <v>POTAGE DE LEGUMES FRAIS DE SAISON</v>
      </c>
      <c r="H19" s="18">
        <f>'MENU DU 11 NOV AU 22 DEC'!H16</f>
        <v>0</v>
      </c>
      <c r="J19" s="17" t="s">
        <v>12</v>
      </c>
      <c r="K19" s="18">
        <f>'MENU DU 11 NOV AU 22 DEC'!B36</f>
        <v>0</v>
      </c>
      <c r="L19" s="18" t="str">
        <f>'MENU DU 11 NOV AU 22 DEC'!C36</f>
        <v>POTAGE 
POIREAUX PdT</v>
      </c>
      <c r="M19" s="18">
        <f>'MENU DU 11 NOV AU 22 DEC'!D36</f>
        <v>0</v>
      </c>
      <c r="N19" s="18" t="str">
        <f>'MENU DU 11 NOV AU 22 DEC'!E36</f>
        <v>POTAGE DU CHEF</v>
      </c>
      <c r="O19" s="18">
        <f>'MENU DU 11 NOV AU 22 DEC'!F36</f>
        <v>0</v>
      </c>
      <c r="P19" s="18" t="str">
        <f>'MENU DU 11 NOV AU 22 DEC'!G36</f>
        <v>POTAGE DE LEGUMES FRAIS DE SAISON</v>
      </c>
      <c r="Q19" s="18">
        <f>'MENU DU 11 NOV AU 22 DEC'!H36</f>
        <v>0</v>
      </c>
    </row>
    <row r="20" spans="1:17" ht="54.75" customHeight="1">
      <c r="A20" s="19" t="s">
        <v>13</v>
      </c>
      <c r="B20" s="20" t="str">
        <f>'MENU DU 11 NOV AU 22 DEC'!B17</f>
        <v>LASAGNE BOLOGNAISE</v>
      </c>
      <c r="C20" s="20" t="str">
        <f>'MENU DU 11 NOV AU 22 DEC'!C17</f>
        <v>AILE DE RAIE AUX CAPRES</v>
      </c>
      <c r="D20" s="20" t="str">
        <f>'MENU DU 11 NOV AU 22 DEC'!D17</f>
        <v>TARTE A L'OIGNONS</v>
      </c>
      <c r="E20" s="20" t="str">
        <f>'MENU DU 11 NOV AU 22 DEC'!E17</f>
        <v>OMELETTE</v>
      </c>
      <c r="F20" s="20" t="str">
        <f>'MENU DU 11 NOV AU 22 DEC'!F17</f>
        <v>JAMBON GRILL
SCE MADERE</v>
      </c>
      <c r="G20" s="20" t="str">
        <f>'MENU DU 11 NOV AU 22 DEC'!G17</f>
        <v>QUICHE DU CHEF</v>
      </c>
      <c r="H20" s="20" t="str">
        <f>'MENU DU 11 NOV AU 22 DEC'!H17</f>
        <v>CERVELAS OBERNOIS</v>
      </c>
      <c r="J20" s="19" t="s">
        <v>13</v>
      </c>
      <c r="K20" s="20" t="str">
        <f>'MENU DU 11 NOV AU 22 DEC'!B37</f>
        <v>TARTE AU FROMAGE</v>
      </c>
      <c r="L20" s="20" t="str">
        <f>'MENU DU 11 NOV AU 22 DEC'!C37</f>
        <v>CROQUE MONSIEUR
MAISON</v>
      </c>
      <c r="M20" s="20" t="str">
        <f>'MENU DU 11 NOV AU 22 DEC'!D37</f>
        <v xml:space="preserve">ROTI DE BŒUF </v>
      </c>
      <c r="N20" s="20" t="str">
        <f>'MENU DU 11 NOV AU 22 DEC'!E37</f>
        <v>PETIT SALE</v>
      </c>
      <c r="O20" s="20" t="str">
        <f>'MENU DU 11 NOV AU 22 DEC'!F37</f>
        <v>ESCALOPE DE DINDE</v>
      </c>
      <c r="P20" s="20" t="str">
        <f>'MENU DU 11 NOV AU 22 DEC'!G37</f>
        <v>BEIGNETS DE CALAMARS</v>
      </c>
      <c r="Q20" s="20" t="str">
        <f>'MENU DU 11 NOV AU 22 DEC'!H37</f>
        <v>ENDIVES FLAMANDES</v>
      </c>
    </row>
    <row r="21" spans="1:17" ht="60" customHeight="1">
      <c r="A21" s="19" t="s">
        <v>357</v>
      </c>
      <c r="B21" s="20" t="str">
        <f>'MENU DU 11 NOV AU 22 DEC'!B18</f>
        <v>SALADE VERTE</v>
      </c>
      <c r="C21" s="20" t="str">
        <f>'MENU DU 11 NOV AU 22 DEC'!C18</f>
        <v>POMMES VAPEURS</v>
      </c>
      <c r="D21" s="20" t="str">
        <f>'MENU DU 11 NOV AU 22 DEC'!D18</f>
        <v>SALADE VERTE</v>
      </c>
      <c r="E21" s="20" t="str">
        <f>'MENU DU 11 NOV AU 22 DEC'!E18</f>
        <v>HARICOTS VERTS</v>
      </c>
      <c r="F21" s="20" t="str">
        <f>'MENU DU 11 NOV AU 22 DEC'!F18</f>
        <v>PUREE 
DE POMMES DE TERRE</v>
      </c>
      <c r="G21" s="20" t="str">
        <f>'MENU DU 11 NOV AU 22 DEC'!G18</f>
        <v>SALADE VERTE</v>
      </c>
      <c r="H21" s="20" t="str">
        <f>'MENU DU 11 NOV AU 22 DEC'!H18</f>
        <v>GRATIN DE POIREAUX</v>
      </c>
      <c r="J21" s="19" t="s">
        <v>357</v>
      </c>
      <c r="K21" s="20" t="str">
        <f>'MENU DU 11 NOV AU 22 DEC'!B38</f>
        <v>SALADE VERTE</v>
      </c>
      <c r="L21" s="20" t="str">
        <f>'MENU DU 11 NOV AU 22 DEC'!C38</f>
        <v>MAISON</v>
      </c>
      <c r="M21" s="20" t="str">
        <f>'MENU DU 11 NOV AU 22 DEC'!D38</f>
        <v>FONDU DE CHOUX</v>
      </c>
      <c r="N21" s="20" t="str">
        <f>'MENU DU 11 NOV AU 22 DEC'!E38</f>
        <v>LENTILLES
PREPAREES PAR LE CHEF</v>
      </c>
      <c r="O21" s="20" t="str">
        <f>'MENU DU 11 NOV AU 22 DEC'!F38</f>
        <v>COURGETTES BRAISEES</v>
      </c>
      <c r="P21" s="20" t="str">
        <f>'MENU DU 11 NOV AU 22 DEC'!G38</f>
        <v>SALSIFIS PERSILLES</v>
      </c>
      <c r="Q21" s="20" t="str">
        <f>'MENU DU 11 NOV AU 22 DEC'!H38</f>
        <v>SALADE VERTE</v>
      </c>
    </row>
    <row r="22" spans="1:17" ht="71.25" customHeight="1">
      <c r="A22" s="19" t="s">
        <v>18</v>
      </c>
      <c r="B22" s="20">
        <f>'MENU DU 11 NOV AU 22 DEC'!B19</f>
        <v>0</v>
      </c>
      <c r="C22" s="20" t="str">
        <f>UPPER('MENU DU 11 NOV AU 22 DEC'!C19)</f>
        <v>0</v>
      </c>
      <c r="D22" s="20" t="str">
        <f>'MENU DU 11 NOV AU 22 DEC'!D19</f>
        <v>YAOURT NATURE SUCRE</v>
      </c>
      <c r="E22" s="20" t="str">
        <f>'MENU DU 11 NOV AU 22 DEC'!E19</f>
        <v>SALADE VERTE</v>
      </c>
      <c r="F22" s="20" t="str">
        <f>'MENU DU 11 NOV AU 22 DEC'!F19</f>
        <v>SALADE VERTE</v>
      </c>
      <c r="G22" s="20" t="str">
        <f>'MENU DU 11 NOV AU 22 DEC'!G19</f>
        <v>YAOURT AROMATISE</v>
      </c>
      <c r="H22" s="20" t="str">
        <f>'MENU DU 11 NOV AU 22 DEC'!H19</f>
        <v>SALADE</v>
      </c>
      <c r="J22" s="19" t="s">
        <v>18</v>
      </c>
      <c r="K22" s="20" t="str">
        <f>'MENU DU 11 NOV AU 22 DEC'!B39</f>
        <v>YAOURT NATURE</v>
      </c>
      <c r="L22" s="20" t="str">
        <f>'MENU DU 11 NOV AU 22 DEC'!C39</f>
        <v>SALADE VERTE</v>
      </c>
      <c r="M22" s="20" t="str">
        <f>'MENU DU 11 NOV AU 22 DEC'!D39</f>
        <v>SALADE VERTE</v>
      </c>
      <c r="N22" s="20" t="str">
        <f>'MENU DU 11 NOV AU 22 DEC'!E39</f>
        <v>SALADE VERTE</v>
      </c>
      <c r="O22" s="20" t="str">
        <f>'MENU DU 11 NOV AU 22 DEC'!F39</f>
        <v>SALADE VERTE</v>
      </c>
      <c r="P22" s="20" t="str">
        <f>'MENU DU 11 NOV AU 22 DEC'!G39</f>
        <v>SALADE VERTE</v>
      </c>
      <c r="Q22" s="20" t="str">
        <f>'MENU DU 11 NOV AU 22 DEC'!H39</f>
        <v>PETIT SUISSE NATURE</v>
      </c>
    </row>
    <row r="23" spans="1:17" ht="74.25" customHeight="1">
      <c r="A23" s="21" t="s">
        <v>14</v>
      </c>
      <c r="B23" s="22" t="str">
        <f>'MENU DU 11 NOV AU 22 DEC'!B20</f>
        <v>NOVLY VANILLE</v>
      </c>
      <c r="C23" s="22" t="str">
        <f>'MENU DU 11 NOV AU 22 DEC'!C20</f>
        <v>FRUIT DE SAISON</v>
      </c>
      <c r="D23" s="22" t="str">
        <f>'MENU DU 11 NOV AU 22 DEC'!D20</f>
        <v>COCKTAIL DE FRUITS 
AU SIROP</v>
      </c>
      <c r="E23" s="22" t="str">
        <f>'MENU DU 11 NOV AU 22 DEC'!E20</f>
        <v>CRUMBLE AUX POIRES MAISON</v>
      </c>
      <c r="F23" s="22" t="str">
        <f>'MENU DU 11 NOV AU 22 DEC'!F20</f>
        <v>FRUIT DE SAISON</v>
      </c>
      <c r="G23" s="22" t="str">
        <f>'MENU DU 11 NOV AU 22 DEC'!G20</f>
        <v>PECHE AU SIROP</v>
      </c>
      <c r="H23" s="22" t="str">
        <f>'MENU DU 11 NOV AU 22 DEC'!H20</f>
        <v>FLAN PATISSIER MAISON</v>
      </c>
      <c r="J23" s="21" t="s">
        <v>14</v>
      </c>
      <c r="K23" s="22" t="str">
        <f>'MENU DU 11 NOV AU 22 DEC'!B40</f>
        <v xml:space="preserve">PRUNEAUX AU SIROP </v>
      </c>
      <c r="L23" s="22" t="str">
        <f>'MENU DU 11 NOV AU 22 DEC'!C40</f>
        <v>FRUIT DE SAISON</v>
      </c>
      <c r="M23" s="22" t="str">
        <f>'MENU DU 11 NOV AU 22 DEC'!D40</f>
        <v>FROMAGE BLANC SUCRE</v>
      </c>
      <c r="N23" s="22" t="str">
        <f>+'MENU DU 11 NOV AU 22 DEC'!E40</f>
        <v>FRUIT DE SAISON</v>
      </c>
      <c r="O23" s="22" t="str">
        <f>'MENU DU 11 NOV AU 22 DEC'!F40</f>
        <v>BARRE BRETONNE</v>
      </c>
      <c r="P23" s="22" t="str">
        <f>'MENU DU 11 NOV AU 22 DEC'!G40</f>
        <v>FRUIT DE SAISON</v>
      </c>
      <c r="Q23" s="22" t="str">
        <f>'MENU DU 11 NOV AU 22 DEC'!H40</f>
        <v>PATISSERIE DU CHEF</v>
      </c>
    </row>
    <row r="24" spans="1:17" ht="14.1" customHeight="1"/>
    <row r="25" spans="1:17" s="23" customFormat="1" ht="28.35" customHeight="1">
      <c r="C25" s="294" t="s">
        <v>15</v>
      </c>
      <c r="D25" s="294"/>
      <c r="E25" s="294"/>
      <c r="F25" s="294"/>
      <c r="G25" s="294"/>
      <c r="L25" s="294" t="s">
        <v>15</v>
      </c>
      <c r="M25" s="294"/>
      <c r="N25" s="294"/>
      <c r="O25" s="294"/>
      <c r="P25" s="294"/>
    </row>
    <row r="26" spans="1:17" s="2" customFormat="1" ht="14.1" customHeight="1">
      <c r="A26" s="5"/>
      <c r="C26" s="24"/>
      <c r="D26" s="25"/>
      <c r="E26" s="25"/>
      <c r="F26" s="25"/>
      <c r="J26" s="5"/>
      <c r="L26" s="24"/>
      <c r="M26" s="25"/>
      <c r="N26" s="25"/>
      <c r="O26" s="25"/>
    </row>
    <row r="27" spans="1:17" s="7" customFormat="1" ht="28.35" customHeight="1">
      <c r="A27" s="6"/>
      <c r="B27"/>
      <c r="C27"/>
      <c r="D27"/>
      <c r="E27"/>
      <c r="J27" s="6"/>
      <c r="K27"/>
      <c r="L27"/>
      <c r="M27"/>
      <c r="N27"/>
    </row>
    <row r="28" spans="1:17" ht="42.6" customHeight="1">
      <c r="C28" s="8" t="s">
        <v>9</v>
      </c>
      <c r="D28" s="9">
        <f>'MENU DU 11 NOV AU 22 DEC'!B43</f>
        <v>43794</v>
      </c>
      <c r="E28" s="10" t="s">
        <v>10</v>
      </c>
      <c r="F28" s="11">
        <f>'MENU DU 11 NOV AU 22 DEC'!H43</f>
        <v>43800</v>
      </c>
      <c r="L28" s="8" t="s">
        <v>9</v>
      </c>
      <c r="M28" s="9">
        <f>'MENU DU 11 NOV AU 22 DEC'!B63</f>
        <v>43801</v>
      </c>
      <c r="N28" s="10" t="s">
        <v>10</v>
      </c>
      <c r="O28" s="11">
        <f>'MENU DU 11 NOV AU 22 DEC'!H63</f>
        <v>43807</v>
      </c>
    </row>
    <row r="29" spans="1:17" ht="14.1" customHeight="1"/>
    <row r="30" spans="1:17" ht="14.1" customHeight="1"/>
    <row r="31" spans="1:17" ht="14.1" customHeight="1"/>
    <row r="32" spans="1:17" ht="14.1" customHeight="1"/>
    <row r="33" spans="1:18" s="13" customFormat="1" ht="31.15" customHeight="1">
      <c r="A33" s="12"/>
      <c r="C33" s="14" t="s">
        <v>11</v>
      </c>
      <c r="D33" s="15">
        <f>'MENU DU 11 NOV AU 22 DEC'!A43</f>
        <v>48</v>
      </c>
      <c r="F33" s="4" t="s">
        <v>16</v>
      </c>
      <c r="J33" s="12"/>
      <c r="L33" s="14" t="s">
        <v>11</v>
      </c>
      <c r="M33" s="15">
        <f>'MENU DU 11 NOV AU 22 DEC'!A63</f>
        <v>49</v>
      </c>
      <c r="O33" s="4" t="s">
        <v>16</v>
      </c>
    </row>
    <row r="34" spans="1:18" ht="28.35" customHeight="1"/>
    <row r="35" spans="1:18" s="5" customFormat="1" ht="33" customHeight="1">
      <c r="A35" s="16"/>
      <c r="B35" s="17" t="s">
        <v>0</v>
      </c>
      <c r="C35" s="17" t="s">
        <v>1</v>
      </c>
      <c r="D35" s="17" t="s">
        <v>2</v>
      </c>
      <c r="E35" s="17" t="s">
        <v>3</v>
      </c>
      <c r="F35" s="17" t="s">
        <v>4</v>
      </c>
      <c r="G35" s="230" t="s">
        <v>17</v>
      </c>
      <c r="H35" s="230" t="s">
        <v>6</v>
      </c>
      <c r="J35" s="16"/>
      <c r="K35" s="17" t="s">
        <v>0</v>
      </c>
      <c r="L35" s="17" t="s">
        <v>1</v>
      </c>
      <c r="M35" s="17" t="s">
        <v>2</v>
      </c>
      <c r="N35" s="17" t="s">
        <v>3</v>
      </c>
      <c r="O35" s="17" t="s">
        <v>4</v>
      </c>
      <c r="P35" s="230" t="s">
        <v>17</v>
      </c>
      <c r="Q35" s="230" t="s">
        <v>6</v>
      </c>
    </row>
    <row r="36" spans="1:18" ht="60.75" customHeight="1">
      <c r="A36" s="17" t="s">
        <v>12</v>
      </c>
      <c r="B36" s="18" t="str">
        <f>'MENU DU 11 NOV AU 22 DEC'!B46</f>
        <v>CREPE AUX CHAMPIGNONS</v>
      </c>
      <c r="C36" s="18" t="str">
        <f>'MENU DU 11 NOV AU 22 DEC'!C45</f>
        <v>SALADE DE PATES
AU SURIMI</v>
      </c>
      <c r="D36" s="18" t="str">
        <f>'MENU DU 11 NOV AU 22 DEC'!D45</f>
        <v>PATE DE CAMPAGNE</v>
      </c>
      <c r="E36" s="18" t="str">
        <f>'MENU DU 11 NOV AU 22 DEC'!E45</f>
        <v>SALADE TUNISIENNE</v>
      </c>
      <c r="F36" s="18" t="str">
        <f>'MENU DU 11 NOV AU 22 DEC'!F45</f>
        <v xml:space="preserve">POMMES DE TERRE
AU THON </v>
      </c>
      <c r="G36" s="231">
        <f>'MENU DU 11 NOV AU 22 DEC'!G45</f>
        <v>0</v>
      </c>
      <c r="H36" s="231">
        <f>'MENU DU 11 NOV AU 22 DEC'!H45</f>
        <v>0</v>
      </c>
      <c r="J36" s="17" t="s">
        <v>12</v>
      </c>
      <c r="K36" s="18" t="str">
        <f>'MENU DU 11 NOV AU 22 DEC'!B66</f>
        <v>FEUILLETE BOLOGNAISE</v>
      </c>
      <c r="L36" s="18" t="str">
        <f>'MENU DU 11 NOV AU 22 DEC'!C65</f>
        <v>EMINCES 
DE CHOUX BLANCS</v>
      </c>
      <c r="M36" s="18" t="str">
        <f>'MENU DU 11 NOV AU 22 DEC'!D65</f>
        <v>SAUCISSON A L'AIL</v>
      </c>
      <c r="N36" s="18" t="str">
        <f>'MENU DU 11 NOV AU 22 DEC'!E65</f>
        <v>CAROTTES RAPEES</v>
      </c>
      <c r="O36" s="18" t="str">
        <f>'MENU DU 11 NOV AU 22 DEC'!F65</f>
        <v>SALADE CROUTONS EMMENTAL RAPE</v>
      </c>
      <c r="P36" s="231">
        <f>'MENU DU 11 NOV AU 22 DEC'!G66</f>
        <v>0</v>
      </c>
      <c r="Q36" s="231">
        <f>'MENU DU 11 NOV AU 22 DEC'!H66</f>
        <v>0</v>
      </c>
    </row>
    <row r="37" spans="1:18" ht="69" customHeight="1">
      <c r="A37" s="19" t="s">
        <v>13</v>
      </c>
      <c r="B37" s="20" t="str">
        <f>'MENU DU 11 NOV AU 22 DEC'!B48</f>
        <v>NUGGETS DE VOLAILLE</v>
      </c>
      <c r="C37" s="20" t="str">
        <f>'MENU DU 11 NOV AU 22 DEC'!C48</f>
        <v>ESTOUFADE DE BŒUF</v>
      </c>
      <c r="D37" s="20" t="str">
        <f>'MENU DU 11 NOV AU 22 DEC'!D48</f>
        <v>BLANQUETTE DE DINDE</v>
      </c>
      <c r="E37" s="20" t="str">
        <f>'MENU DU 11 NOV AU 22 DEC'!E48</f>
        <v>COUSCOUS
(Boulettes d'agneau)</v>
      </c>
      <c r="F37" s="20" t="str">
        <f>'MENU DU 11 NOV AU 22 DEC'!F48</f>
        <v>DOS DE MERLU
Sauce du chef</v>
      </c>
      <c r="G37" s="232">
        <f>'MENU DU 11 NOV AU 22 DEC'!G48</f>
        <v>0</v>
      </c>
      <c r="H37" s="232">
        <f>'MENU DU 11 NOV AU 22 DEC'!H48</f>
        <v>0</v>
      </c>
      <c r="J37" s="19" t="s">
        <v>13</v>
      </c>
      <c r="K37" s="20" t="str">
        <f>'MENU DU 11 NOV AU 22 DEC'!B68</f>
        <v>POISSON MEUNIERE</v>
      </c>
      <c r="L37" s="20" t="str">
        <f>'MENU DU 11 NOV AU 22 DEC'!C68</f>
        <v>SAUTE DE PORC</v>
      </c>
      <c r="M37" s="20" t="str">
        <f>'MENU DU 11 NOV AU 22 DEC'!D68</f>
        <v>ESCALOPE DE DINDE
sauce forestière</v>
      </c>
      <c r="N37" s="20" t="str">
        <f>'MENU DU 11 NOV AU 22 DEC'!E68</f>
        <v>GALETTE BOULGOUR P.CHICHE EMMENTAL</v>
      </c>
      <c r="O37" s="20" t="str">
        <f>'MENU DU 11 NOV AU 22 DEC'!F68</f>
        <v>TARTIFLETTE</v>
      </c>
      <c r="P37" s="232">
        <f>'MENU DU 11 NOV AU 22 DEC'!G68</f>
        <v>0</v>
      </c>
      <c r="Q37" s="232">
        <f>'MENU DU 11 NOV AU 22 DEC'!H68</f>
        <v>0</v>
      </c>
    </row>
    <row r="38" spans="1:18" ht="81.75" customHeight="1">
      <c r="A38" s="19" t="s">
        <v>357</v>
      </c>
      <c r="B38" s="20" t="str">
        <f>'MENU DU 11 NOV AU 22 DEC'!B49</f>
        <v>PUREE DE CAROTTES</v>
      </c>
      <c r="C38" s="20" t="str">
        <f>'MENU DU 11 NOV AU 22 DEC'!C49</f>
        <v>HARICOTS VERTS
PERSILLES</v>
      </c>
      <c r="D38" s="20" t="str">
        <f>'MENU DU 11 NOV AU 22 DEC'!D49</f>
        <v>JULIENNE DE LEGUMES
et riz pilaf</v>
      </c>
      <c r="E38" s="20" t="str">
        <f>'MENU DU 11 NOV AU 22 DEC'!E49</f>
        <v>SEMOULE &amp; LEGUMES COUSCOUS</v>
      </c>
      <c r="F38" s="20" t="str">
        <f>'MENU DU 11 NOV AU 22 DEC'!F49</f>
        <v>FONDU DE POIREAUX</v>
      </c>
      <c r="G38" s="232">
        <f>'MENU DU 11 NOV AU 22 DEC'!G49</f>
        <v>0</v>
      </c>
      <c r="H38" s="232">
        <f>'MENU DU 11 NOV AU 22 DEC'!H49</f>
        <v>0</v>
      </c>
      <c r="J38" s="19" t="s">
        <v>357</v>
      </c>
      <c r="K38" s="20" t="str">
        <f>'MENU DU 11 NOV AU 22 DEC'!B69</f>
        <v>SALSIFIS &amp; PdTERRE BECHAMEL</v>
      </c>
      <c r="L38" s="20" t="str">
        <f>'MENU DU 11 NOV AU 22 DEC'!C69</f>
        <v>POMMES SAUTEES</v>
      </c>
      <c r="M38" s="20" t="str">
        <f>'MENU DU 11 NOV AU 22 DEC'!D69</f>
        <v>HARICOTS BEURRE
et purée de pomme de terre</v>
      </c>
      <c r="N38" s="20" t="str">
        <f>'MENU DU 11 NOV AU 22 DEC'!E69</f>
        <v>COQUILLETTES</v>
      </c>
      <c r="O38" s="20" t="str">
        <f>'MENU DU 11 NOV AU 22 DEC'!F69</f>
        <v>MAISON</v>
      </c>
      <c r="P38" s="232">
        <f>'MENU DU 11 NOV AU 22 DEC'!G69</f>
        <v>0</v>
      </c>
      <c r="Q38" s="232">
        <f>'MENU DU 11 NOV AU 22 DEC'!H69</f>
        <v>0</v>
      </c>
    </row>
    <row r="39" spans="1:18" ht="63" customHeight="1">
      <c r="A39" s="19" t="s">
        <v>18</v>
      </c>
      <c r="B39" s="20" t="str">
        <f>'MENU DU 11 NOV AU 22 DEC'!B51</f>
        <v>TARTARE</v>
      </c>
      <c r="C39" s="20" t="str">
        <f>'MENU DU 11 NOV AU 22 DEC'!C51</f>
        <v>KIRI</v>
      </c>
      <c r="D39" s="20" t="str">
        <f>'MENU DU 11 NOV AU 22 DEC'!D51</f>
        <v>PETIT SUISSE SUCRE</v>
      </c>
      <c r="E39" s="20" t="str">
        <f>'MENU DU 11 NOV AU 22 DEC'!E51</f>
        <v>BUCHETTE DE CHEVRE</v>
      </c>
      <c r="F39" s="20" t="str">
        <f>'MENU DU 11 NOV AU 22 DEC'!F51</f>
        <v>FROMAGE BLANC SUCRE</v>
      </c>
      <c r="G39" s="232">
        <f>'MENU DU 11 NOV AU 22 DEC'!G51</f>
        <v>0</v>
      </c>
      <c r="H39" s="232">
        <f>'MENU DU 11 NOV AU 22 DEC'!H51</f>
        <v>0</v>
      </c>
      <c r="J39" s="19" t="s">
        <v>18</v>
      </c>
      <c r="K39" s="20" t="str">
        <f>'MENU DU 11 NOV AU 22 DEC'!B71</f>
        <v>YAOURT NATURE SUCRE</v>
      </c>
      <c r="L39" s="20" t="str">
        <f>'MENU DU 11 NOV AU 22 DEC'!C71</f>
        <v xml:space="preserve">GOUDA </v>
      </c>
      <c r="M39" s="20" t="str">
        <f>'MENU DU 11 NOV AU 22 DEC'!D71</f>
        <v xml:space="preserve">CAMEMBERT </v>
      </c>
      <c r="N39" s="20" t="str">
        <f>'MENU DU 11 NOV AU 22 DEC'!E71</f>
        <v xml:space="preserve">VACHE QUI RIT </v>
      </c>
      <c r="O39" s="20" t="str">
        <f>'MENU DU 11 NOV AU 22 DEC'!F71</f>
        <v>PETIT SUISSE SUCRE</v>
      </c>
      <c r="P39" s="232">
        <f>'MENU DU 11 NOV AU 22 DEC'!G71</f>
        <v>0</v>
      </c>
      <c r="Q39" s="232">
        <f>'MENU DU 11 NOV AU 22 DEC'!H71</f>
        <v>0</v>
      </c>
    </row>
    <row r="40" spans="1:18" ht="69" customHeight="1">
      <c r="A40" s="21" t="s">
        <v>14</v>
      </c>
      <c r="B40" s="22" t="str">
        <f>'MENU DU 11 NOV AU 22 DEC'!B53</f>
        <v>FRUIT DE SAISON</v>
      </c>
      <c r="C40" s="22" t="str">
        <f>'MENU DU 11 NOV AU 22 DEC'!C53</f>
        <v>NOVLY CHOCOLAT</v>
      </c>
      <c r="D40" s="22" t="str">
        <f>'MENU DU 11 NOV AU 22 DEC'!D53</f>
        <v>FRUIT DU CHEF</v>
      </c>
      <c r="E40" s="22" t="str">
        <f>'MENU DU 11 NOV AU 22 DEC'!E53</f>
        <v>TARTE COCO</v>
      </c>
      <c r="F40" s="22" t="str">
        <f>'MENU DU 11 NOV AU 22 DEC'!F53</f>
        <v>FLAN NAPPE CARAMEL</v>
      </c>
      <c r="G40" s="233">
        <f>'MENU DU 11 NOV AU 22 DEC'!G53</f>
        <v>0</v>
      </c>
      <c r="H40" s="233">
        <f>'MENU DU 11 NOV AU 22 DEC'!H53</f>
        <v>0</v>
      </c>
      <c r="J40" s="21" t="s">
        <v>14</v>
      </c>
      <c r="K40" s="22" t="str">
        <f>'MENU DU 11 NOV AU 22 DEC'!B73</f>
        <v>FRUIT DE SAISON</v>
      </c>
      <c r="L40" s="22" t="str">
        <f>'MENU DU 11 NOV AU 22 DEC'!C73</f>
        <v>CREME DESSERT CARAMEL</v>
      </c>
      <c r="M40" s="22" t="str">
        <f>'MENU DU 11 NOV AU 22 DEC'!D73</f>
        <v xml:space="preserve">SEMOULE AU LAIT 
MAISON </v>
      </c>
      <c r="N40" s="22" t="str">
        <f>'MENU DU 11 NOV AU 22 DEC'!E73</f>
        <v>COMPOTE</v>
      </c>
      <c r="O40" s="22" t="str">
        <f>'MENU DU 11 NOV AU 22 DEC'!F73</f>
        <v>FRUIT DE SAISON</v>
      </c>
      <c r="P40" s="233">
        <f>'MENU DU 11 NOV AU 22 DEC'!G73</f>
        <v>0</v>
      </c>
      <c r="Q40" s="233">
        <f>'MENU DU 11 NOV AU 22 DEC'!H73</f>
        <v>0</v>
      </c>
    </row>
    <row r="41" spans="1:18" ht="14.1" customHeight="1">
      <c r="B41" s="26" t="s">
        <v>20</v>
      </c>
    </row>
    <row r="42" spans="1:18" s="13" customFormat="1" ht="31.15" customHeight="1">
      <c r="A42" s="12"/>
      <c r="C42" s="14" t="s">
        <v>11</v>
      </c>
      <c r="D42" s="15">
        <f>D33</f>
        <v>48</v>
      </c>
      <c r="F42" s="4" t="s">
        <v>19</v>
      </c>
      <c r="J42" s="12"/>
      <c r="L42" s="14" t="s">
        <v>11</v>
      </c>
      <c r="M42" s="15">
        <f>M33</f>
        <v>49</v>
      </c>
      <c r="O42" s="4" t="s">
        <v>19</v>
      </c>
    </row>
    <row r="43" spans="1:18" ht="28.35" customHeight="1"/>
    <row r="44" spans="1:18" s="5" customFormat="1" ht="36" customHeight="1">
      <c r="A44" s="16"/>
      <c r="B44" s="17" t="s">
        <v>0</v>
      </c>
      <c r="C44" s="17" t="s">
        <v>1</v>
      </c>
      <c r="D44" s="17" t="s">
        <v>2</v>
      </c>
      <c r="E44" s="17" t="s">
        <v>3</v>
      </c>
      <c r="F44" s="17" t="s">
        <v>4</v>
      </c>
      <c r="G44" s="17" t="s">
        <v>17</v>
      </c>
      <c r="H44" s="17" t="s">
        <v>6</v>
      </c>
      <c r="J44" s="16"/>
      <c r="K44" s="17" t="s">
        <v>0</v>
      </c>
      <c r="L44" s="17" t="s">
        <v>1</v>
      </c>
      <c r="M44" s="17" t="s">
        <v>2</v>
      </c>
      <c r="N44" s="17" t="s">
        <v>3</v>
      </c>
      <c r="O44" s="17" t="s">
        <v>4</v>
      </c>
      <c r="P44" s="17" t="s">
        <v>17</v>
      </c>
      <c r="Q44" s="17" t="s">
        <v>6</v>
      </c>
      <c r="R44" s="12"/>
    </row>
    <row r="45" spans="1:18" ht="83.25" customHeight="1">
      <c r="A45" s="17" t="s">
        <v>12</v>
      </c>
      <c r="B45" s="18" t="str">
        <f>'MENU DU 11 NOV AU 22 DEC'!B56</f>
        <v>BOUILLON DE POULE AUX VERMICELLES</v>
      </c>
      <c r="C45" s="18">
        <f>'MENU DU 11 NOV AU 22 DEC'!C56</f>
        <v>0</v>
      </c>
      <c r="D45" s="18">
        <f>'MENU DU 11 NOV AU 22 DEC'!D56</f>
        <v>0</v>
      </c>
      <c r="E45" s="18" t="str">
        <f>'MENU DU 11 NOV AU 22 DEC'!E56</f>
        <v>VELOUTE DE BUTERNUT
MAISON</v>
      </c>
      <c r="F45" s="18">
        <f>'MENU DU 11 NOV AU 22 DEC'!F56</f>
        <v>0</v>
      </c>
      <c r="G45" s="18" t="str">
        <f>'MENU DU 11 NOV AU 22 DEC'!G56</f>
        <v>POTAGE DE LEGUMES FRAIS DE SAISON</v>
      </c>
      <c r="H45" s="18">
        <f>'MENU DU 11 NOV AU 22 DEC'!H56</f>
        <v>0</v>
      </c>
      <c r="J45" s="17" t="s">
        <v>12</v>
      </c>
      <c r="K45" s="18">
        <f>'MENU DU 11 NOV AU 22 DEC'!B76</f>
        <v>0</v>
      </c>
      <c r="L45" s="18" t="str">
        <f>'MENU DU 11 NOV AU 22 DEC'!C76</f>
        <v>VELOUTE DE LEGUMES
MAISON</v>
      </c>
      <c r="M45" s="18">
        <f>'MENU DU 11 NOV AU 22 DEC'!D76</f>
        <v>0</v>
      </c>
      <c r="N45" s="18" t="str">
        <f>'MENU DU 11 NOV AU 22 DEC'!E76</f>
        <v>SOUPE A L'OIGNON</v>
      </c>
      <c r="O45" s="18">
        <f>'MENU DU 11 NOV AU 22 DEC'!F76</f>
        <v>0</v>
      </c>
      <c r="P45" s="18" t="str">
        <f>'MENU DU 11 NOV AU 22 DEC'!G76</f>
        <v>POTAGE DU CHEF</v>
      </c>
      <c r="Q45" s="18">
        <f>'MENU DU 11 NOV AU 22 DEC'!H76</f>
        <v>0</v>
      </c>
    </row>
    <row r="46" spans="1:18" ht="39">
      <c r="A46" s="19" t="s">
        <v>13</v>
      </c>
      <c r="B46" s="20" t="str">
        <f>'MENU DU 11 NOV AU 22 DEC'!B57</f>
        <v>FONDU DE CHOUX VERTS</v>
      </c>
      <c r="C46" s="20" t="str">
        <f>'MENU DU 11 NOV AU 22 DEC'!C57</f>
        <v>QUICHE AU THON
MAISON</v>
      </c>
      <c r="D46" s="20" t="str">
        <f>'MENU DU 11 NOV AU 22 DEC'!D57</f>
        <v>LANGUE DE BŒUF
SAUCE PIQUANTE</v>
      </c>
      <c r="E46" s="20" t="str">
        <f>'MENU DU 11 NOV AU 22 DEC'!E57</f>
        <v>CROISSANT</v>
      </c>
      <c r="F46" s="20" t="str">
        <f>'MENU DU 11 NOV AU 22 DEC'!F57</f>
        <v>ROTI DE DINDE AU JUS</v>
      </c>
      <c r="G46" s="20" t="str">
        <f>'MENU DU 11 NOV AU 22 DEC'!G57</f>
        <v>JOUE DE PORC CONFITE</v>
      </c>
      <c r="H46" s="20" t="str">
        <f>'MENU DU 11 NOV AU 22 DEC'!H57</f>
        <v>PARMENTIER DE POISSON</v>
      </c>
      <c r="J46" s="19" t="s">
        <v>13</v>
      </c>
      <c r="K46" s="20" t="str">
        <f>'MENU DU 11 NOV AU 22 DEC'!B77</f>
        <v>SPAGHETTI BOLOGNAISE</v>
      </c>
      <c r="L46" s="20" t="str">
        <f>'MENU DU 11 NOV AU 22 DEC'!C77</f>
        <v>PAUPIETTE DE VEAU</v>
      </c>
      <c r="M46" s="20" t="str">
        <f>'MENU DU 11 NOV AU 22 DEC'!D77</f>
        <v>CHIPOLATAS GRILLEES</v>
      </c>
      <c r="N46" s="20" t="str">
        <f>'MENU DU 11 NOV AU 22 DEC'!E77</f>
        <v>PAVE DE SAUMON</v>
      </c>
      <c r="O46" s="20" t="str">
        <f>'MENU DU 11 NOV AU 22 DEC'!F77</f>
        <v xml:space="preserve">GALETTE BRETONNE </v>
      </c>
      <c r="P46" s="20" t="str">
        <f>'MENU DU 11 NOV AU 22 DEC'!G77</f>
        <v>ROTI DE PORC</v>
      </c>
      <c r="Q46" s="20" t="str">
        <f>'MENU DU 11 NOV AU 22 DEC'!H77</f>
        <v>CANNELLONIS</v>
      </c>
    </row>
    <row r="47" spans="1:18" ht="55.15" customHeight="1">
      <c r="A47" s="19" t="s">
        <v>357</v>
      </c>
      <c r="B47" s="20" t="str">
        <f>'MENU DU 11 NOV AU 22 DEC'!B58</f>
        <v>AUX DES DE DINDE</v>
      </c>
      <c r="C47" s="20" t="str">
        <f>'MENU DU 11 NOV AU 22 DEC'!C58</f>
        <v xml:space="preserve">SALADE VERTE </v>
      </c>
      <c r="D47" s="20" t="str">
        <f>'MENU DU 11 NOV AU 22 DEC'!D58</f>
        <v>GRATIN DAUPHINOIS</v>
      </c>
      <c r="E47" s="20" t="str">
        <f>'MENU DU 11 NOV AU 22 DEC'!E58</f>
        <v>AU JAMBON</v>
      </c>
      <c r="F47" s="20" t="str">
        <f>'MENU DU 11 NOV AU 22 DEC'!F58</f>
        <v>ECRASE DE POTIRON</v>
      </c>
      <c r="G47" s="20" t="str">
        <f>'MENU DU 11 NOV AU 22 DEC'!G58</f>
        <v>PETITS POIS - CAROTTES</v>
      </c>
      <c r="H47" s="20" t="str">
        <f>'MENU DU 11 NOV AU 22 DEC'!H58</f>
        <v>SALADE VERTE</v>
      </c>
      <c r="J47" s="19" t="s">
        <v>357</v>
      </c>
      <c r="K47" s="20" t="str">
        <f>'MENU DU 11 NOV AU 22 DEC'!B78</f>
        <v>SALADE D'ENDIVES</v>
      </c>
      <c r="L47" s="20" t="str">
        <f>'MENU DU 11 NOV AU 22 DEC'!C78</f>
        <v>COTES DE BLETTES</v>
      </c>
      <c r="M47" s="20" t="str">
        <f>'MENU DU 11 NOV AU 22 DEC'!D78</f>
        <v>GRATIN D'EPINARDS
ET PdTerre BECHAMEL</v>
      </c>
      <c r="N47" s="20" t="str">
        <f>'MENU DU 11 NOV AU 22 DEC'!E78</f>
        <v>EPINARDS A LA CREME</v>
      </c>
      <c r="O47" s="20" t="str">
        <f>'MENU DU 11 NOV AU 22 DEC'!F78</f>
        <v>GARNIE</v>
      </c>
      <c r="P47" s="20" t="str">
        <f>'MENU DU 11 NOV AU 22 DEC'!G78</f>
        <v>BROCOLIS</v>
      </c>
      <c r="Q47" s="20" t="str">
        <f>'MENU DU 11 NOV AU 22 DEC'!H78</f>
        <v>GRATINE</v>
      </c>
    </row>
    <row r="48" spans="1:18" ht="59.25" customHeight="1">
      <c r="A48" s="19" t="s">
        <v>18</v>
      </c>
      <c r="B48" s="20" t="str">
        <f>+'MENU DU 11 NOV AU 22 DEC'!B59</f>
        <v>SALADE VERTE</v>
      </c>
      <c r="C48" s="20" t="str">
        <f>+'MENU DU 11 NOV AU 22 DEC'!C59</f>
        <v>FROMAGE BLANC SUCRE</v>
      </c>
      <c r="D48" s="20" t="str">
        <f>+'MENU DU 11 NOV AU 22 DEC'!D59</f>
        <v>SALADE VERTE</v>
      </c>
      <c r="E48" s="20" t="str">
        <f>+'MENU DU 11 NOV AU 22 DEC'!E59</f>
        <v>SALADE VERTE</v>
      </c>
      <c r="F48" s="20" t="str">
        <f>'MENU DU 11 NOV AU 22 DEC'!F59</f>
        <v>SALADE VERTE</v>
      </c>
      <c r="G48" s="20" t="str">
        <f>UPPER('MENU DU 11 NOV AU 22 DEC'!G59)</f>
        <v>SALADE VERTE</v>
      </c>
      <c r="H48" s="20">
        <f>'MENU DU 11 NOV AU 22 DEC'!H59</f>
        <v>0</v>
      </c>
      <c r="J48" s="19" t="s">
        <v>18</v>
      </c>
      <c r="K48" s="20" t="str">
        <f>'MENU DU 11 NOV AU 22 DEC'!B79</f>
        <v>YAOURT SUCRE</v>
      </c>
      <c r="L48" s="20">
        <f>'MENU DU 11 NOV AU 22 DEC'!C79</f>
        <v>0</v>
      </c>
      <c r="M48" s="20" t="e">
        <f>'MENU DU 11 NOV AU 22 DEC'!#REF!</f>
        <v>#REF!</v>
      </c>
      <c r="N48" s="20" t="str">
        <f>+'MENU DU 11 NOV AU 22 DEC'!D79</f>
        <v xml:space="preserve">SALADE VERTE </v>
      </c>
      <c r="O48" s="20" t="str">
        <f>'MENU DU 11 NOV AU 22 DEC'!F79</f>
        <v xml:space="preserve">SALADE VERTE </v>
      </c>
      <c r="P48" s="20">
        <f>'MENU DU 11 NOV AU 22 DEC'!G79</f>
        <v>0</v>
      </c>
      <c r="Q48" s="20" t="str">
        <f>'MENU DU 11 NOV AU 22 DEC'!H79</f>
        <v>SALADE VERTE</v>
      </c>
    </row>
    <row r="49" spans="1:17" ht="72.75" customHeight="1">
      <c r="A49" s="21" t="s">
        <v>14</v>
      </c>
      <c r="B49" s="22" t="str">
        <f>'MENU DU 11 NOV AU 22 DEC'!B60</f>
        <v>COCKTAIL DE FRUITS 
AU SIROP</v>
      </c>
      <c r="C49" s="22" t="str">
        <f>'MENU DU 11 NOV AU 22 DEC'!C60</f>
        <v>FRUIS DE SAISON</v>
      </c>
      <c r="D49" s="22" t="str">
        <f>'MENU DU 11 NOV AU 22 DEC'!D60</f>
        <v xml:space="preserve">COMPOTE DE FRUITS </v>
      </c>
      <c r="E49" s="22" t="str">
        <f>'MENU DU 11 NOV AU 22 DEC'!E60</f>
        <v>POMME CUITE AU MIEL</v>
      </c>
      <c r="F49" s="22" t="str">
        <f>'MENU DU 11 NOV AU 22 DEC'!F60</f>
        <v>MADELEINE</v>
      </c>
      <c r="G49" s="22" t="str">
        <f>'MENU DU 11 NOV AU 22 DEC'!G60</f>
        <v>FRUIT DE SAISON</v>
      </c>
      <c r="H49" s="22" t="str">
        <f>'MENU DU 11 NOV AU 22 DEC'!H60</f>
        <v>TARTE AUX POMMES NORMANDE</v>
      </c>
      <c r="J49" s="21" t="s">
        <v>14</v>
      </c>
      <c r="K49" s="22" t="str">
        <f>+'MENU DU 11 NOV AU 22 DEC'!B80</f>
        <v xml:space="preserve">FROMAGE BLANC A LA VANILLE </v>
      </c>
      <c r="L49" s="22" t="str">
        <f>'MENU DU 11 NOV AU 22 DEC'!C80</f>
        <v>FRUIT DE SAISON</v>
      </c>
      <c r="M49" s="22" t="str">
        <f>'MENU DU 11 NOV AU 22 DEC'!D80</f>
        <v>PECHE AU SIROP</v>
      </c>
      <c r="N49" s="22" t="str">
        <f>'MENU DU 11 NOV AU 22 DEC'!E80</f>
        <v>FRUIT DE SAISON</v>
      </c>
      <c r="O49" s="22" t="str">
        <f>'MENU DU 11 NOV AU 22 DEC'!F80</f>
        <v>FROMAGE BLANC VANILLE</v>
      </c>
      <c r="P49" s="22" t="str">
        <f>'MENU DU 11 NOV AU 22 DEC'!G80</f>
        <v>COMPOTE DE FRUITS</v>
      </c>
      <c r="Q49" s="22" t="str">
        <f>'MENU DU 11 NOV AU 22 DEC'!H80</f>
        <v>PATISSERIE DU CHEF</v>
      </c>
    </row>
    <row r="50" spans="1:17" ht="14.1" customHeight="1"/>
    <row r="51" spans="1:17" s="23" customFormat="1" ht="28.35" customHeight="1">
      <c r="C51" s="294" t="s">
        <v>15</v>
      </c>
      <c r="D51" s="294"/>
      <c r="E51" s="294"/>
      <c r="F51" s="294"/>
      <c r="G51" s="294"/>
      <c r="L51" s="294" t="s">
        <v>15</v>
      </c>
      <c r="M51" s="294"/>
      <c r="N51" s="294"/>
      <c r="O51" s="294"/>
      <c r="P51" s="294"/>
    </row>
    <row r="52" spans="1:17" s="2" customFormat="1" ht="14.1" customHeight="1">
      <c r="A52" s="5"/>
      <c r="C52" s="24"/>
      <c r="D52" s="25"/>
      <c r="E52" s="25"/>
      <c r="F52" s="25"/>
      <c r="J52" s="5"/>
      <c r="L52" s="24"/>
      <c r="M52" s="25"/>
      <c r="N52" s="25"/>
      <c r="O52" s="25"/>
    </row>
    <row r="53" spans="1:17" s="7" customFormat="1" ht="28.35" customHeight="1">
      <c r="A53" s="6"/>
      <c r="B53"/>
      <c r="C53"/>
      <c r="D53"/>
      <c r="E53"/>
      <c r="J53" s="6"/>
      <c r="K53"/>
      <c r="L53"/>
      <c r="M53"/>
      <c r="N53"/>
    </row>
    <row r="54" spans="1:17" ht="42.6" customHeight="1">
      <c r="C54" s="8" t="s">
        <v>9</v>
      </c>
      <c r="D54" s="9">
        <f>'MENU DU 11 NOV AU 22 DEC'!B83</f>
        <v>43808</v>
      </c>
      <c r="E54" s="10" t="s">
        <v>10</v>
      </c>
      <c r="F54" s="11">
        <f>'MENU DU 11 NOV AU 22 DEC'!H83</f>
        <v>43814</v>
      </c>
      <c r="L54" s="8" t="s">
        <v>9</v>
      </c>
      <c r="M54" s="9">
        <f>'MENU DU 11 NOV AU 22 DEC'!B103</f>
        <v>43815</v>
      </c>
      <c r="N54" s="10" t="s">
        <v>10</v>
      </c>
      <c r="O54" s="11">
        <f>'MENU DU 11 NOV AU 22 DEC'!H103</f>
        <v>43821</v>
      </c>
    </row>
    <row r="55" spans="1:17" ht="14.1" customHeight="1"/>
    <row r="56" spans="1:17" ht="14.1" customHeight="1"/>
    <row r="57" spans="1:17" ht="14.1" customHeight="1"/>
    <row r="58" spans="1:17" ht="14.1" customHeight="1"/>
    <row r="59" spans="1:17" s="1" customFormat="1" ht="31.15" customHeight="1">
      <c r="A59" s="5"/>
      <c r="C59" s="14" t="s">
        <v>11</v>
      </c>
      <c r="D59" s="15">
        <f>'MENU DU 11 NOV AU 22 DEC'!A83</f>
        <v>50</v>
      </c>
      <c r="F59" s="4" t="s">
        <v>16</v>
      </c>
      <c r="J59" s="5"/>
      <c r="L59" s="14" t="s">
        <v>11</v>
      </c>
      <c r="M59" s="15">
        <f>'MENU DU 11 NOV AU 22 DEC'!A103</f>
        <v>51</v>
      </c>
      <c r="O59" s="4" t="s">
        <v>16</v>
      </c>
    </row>
    <row r="60" spans="1:17" ht="28.35" customHeight="1"/>
    <row r="61" spans="1:17" s="5" customFormat="1" ht="26.25" customHeight="1">
      <c r="A61" s="16"/>
      <c r="B61" s="17" t="s">
        <v>0</v>
      </c>
      <c r="C61" s="17" t="s">
        <v>1</v>
      </c>
      <c r="D61" s="17" t="s">
        <v>2</v>
      </c>
      <c r="E61" s="17" t="s">
        <v>3</v>
      </c>
      <c r="F61" s="17" t="s">
        <v>4</v>
      </c>
      <c r="G61" s="230" t="s">
        <v>17</v>
      </c>
      <c r="H61" s="230" t="s">
        <v>6</v>
      </c>
      <c r="J61" s="16"/>
      <c r="K61" s="17" t="s">
        <v>0</v>
      </c>
      <c r="L61" s="17" t="s">
        <v>1</v>
      </c>
      <c r="M61" s="17" t="s">
        <v>2</v>
      </c>
      <c r="N61" s="17" t="s">
        <v>3</v>
      </c>
      <c r="O61" s="17" t="s">
        <v>4</v>
      </c>
      <c r="P61" s="230" t="s">
        <v>17</v>
      </c>
      <c r="Q61" s="230" t="s">
        <v>6</v>
      </c>
    </row>
    <row r="62" spans="1:17" ht="80.25" customHeight="1">
      <c r="A62" s="17" t="s">
        <v>12</v>
      </c>
      <c r="B62" s="27" t="str">
        <f>'MENU DU 11 NOV AU 22 DEC'!B86</f>
        <v>RILLETTE - CORNICHON</v>
      </c>
      <c r="C62" s="18" t="str">
        <f>'MENU DU 11 NOV AU 22 DEC'!C85</f>
        <v>CELERI REMOULADE</v>
      </c>
      <c r="D62" s="18" t="str">
        <f>'MENU DU 11 NOV AU 22 DEC'!D85</f>
        <v>PIZZA</v>
      </c>
      <c r="E62" s="244" t="str">
        <f>'MENU DU 11 NOV AU 22 DEC'!E85</f>
        <v>FEUILLETE FROMAGE</v>
      </c>
      <c r="F62" s="18" t="str">
        <f>'MENU DU 11 NOV AU 22 DEC'!F85</f>
        <v>SALADE DE RIZ</v>
      </c>
      <c r="G62" s="231">
        <f>'MENU DU 11 NOV AU 22 DEC'!G86</f>
        <v>0</v>
      </c>
      <c r="H62" s="231">
        <f>'MENU DU 11 NOV AU 22 DEC'!H86</f>
        <v>0</v>
      </c>
      <c r="J62" s="17" t="s">
        <v>12</v>
      </c>
      <c r="K62" s="18" t="str">
        <f>'MENU DU 11 NOV AU 22 DEC'!B106</f>
        <v>SALADE VERTE AU MAIS</v>
      </c>
      <c r="L62" s="18" t="str">
        <f>'MENU DU 11 NOV AU 22 DEC'!C105</f>
        <v>SEGMENTS PAMPLEMOUSSE 
&amp; MANDARINE</v>
      </c>
      <c r="M62" s="18" t="str">
        <f>'MENU DU 11 NOV AU 22 DEC'!D105</f>
        <v>TABOULE</v>
      </c>
      <c r="N62" s="18" t="str">
        <f>'MENU DU 11 NOV AU 22 DEC'!E105</f>
        <v>CHOU CHINOIS</v>
      </c>
      <c r="O62" s="18" t="str">
        <f>'MENU DU 11 NOV AU 22 DEC'!F105</f>
        <v>BETTERAVES VINAIGRETTE</v>
      </c>
      <c r="P62" s="231">
        <f>'MENU DU 11 NOV AU 22 DEC'!G106</f>
        <v>0</v>
      </c>
      <c r="Q62" s="231">
        <f>'MENU DU 11 NOV AU 22 DEC'!H106</f>
        <v>0</v>
      </c>
    </row>
    <row r="63" spans="1:17" ht="62.25" customHeight="1">
      <c r="A63" s="19" t="s">
        <v>13</v>
      </c>
      <c r="B63" s="28" t="str">
        <f>'MENU DU 11 NOV AU 22 DEC'!B88</f>
        <v>JAMBON 
GRILL BRAISEE</v>
      </c>
      <c r="C63" s="20" t="str">
        <f>'MENU DU 11 NOV AU 22 DEC'!C88</f>
        <v>SAUTE DE DINDE</v>
      </c>
      <c r="D63" s="20" t="str">
        <f>'MENU DU 11 NOV AU 22 DEC'!D88</f>
        <v>BŒUF AU PAPRIKA</v>
      </c>
      <c r="E63" s="245" t="str">
        <f>'MENU DU 11 NOV AU 22 DEC'!E88</f>
        <v>BLANQUETTE 
DE POISSON</v>
      </c>
      <c r="F63" s="20" t="str">
        <f>'MENU DU 11 NOV AU 22 DEC'!F88</f>
        <v>STEAK HACHE DE VEAU</v>
      </c>
      <c r="G63" s="232">
        <f>'MENU DU 11 NOV AU 22 DEC'!G88</f>
        <v>0</v>
      </c>
      <c r="H63" s="232">
        <f>'MENU DU 11 NOV AU 22 DEC'!H88</f>
        <v>0</v>
      </c>
      <c r="J63" s="19" t="s">
        <v>13</v>
      </c>
      <c r="K63" s="20" t="str">
        <f>'MENU DU 11 NOV AU 22 DEC'!B108</f>
        <v>HACHIS PARMENTIER</v>
      </c>
      <c r="L63" s="20" t="str">
        <f>'MENU DU 11 NOV AU 22 DEC'!C108</f>
        <v>CUISSE DE POULET</v>
      </c>
      <c r="M63" s="20" t="str">
        <f>'MENU DU 11 NOV AU 22 DEC'!D108</f>
        <v>CHILI CON CARNE</v>
      </c>
      <c r="N63" s="20" t="str">
        <f>'MENU DU 11 NOV AU 22 DEC'!E108</f>
        <v>DUO DE SAUCISSES
(Chipo, merguez)</v>
      </c>
      <c r="O63" s="20" t="str">
        <f>'MENU DU 11 NOV AU 22 DEC'!F108</f>
        <v xml:space="preserve"> BOULETTES VEGETALES
sauce ketchup</v>
      </c>
      <c r="P63" s="232">
        <f>'MENU DU 11 NOV AU 22 DEC'!G108</f>
        <v>0</v>
      </c>
      <c r="Q63" s="232">
        <f>'MENU DU 11 NOV AU 22 DEC'!H108</f>
        <v>0</v>
      </c>
    </row>
    <row r="64" spans="1:17" ht="57.75" customHeight="1">
      <c r="A64" s="19" t="s">
        <v>357</v>
      </c>
      <c r="B64" s="28" t="str">
        <f>'MENU DU 11 NOV AU 22 DEC'!B89</f>
        <v>HARICOTS BEURRE</v>
      </c>
      <c r="C64" s="20" t="str">
        <f>'MENU DU 11 NOV AU 22 DEC'!C89</f>
        <v>MACARONIS</v>
      </c>
      <c r="D64" s="20" t="str">
        <f>'MENU DU 11 NOV AU 22 DEC'!D89</f>
        <v>CAROTTES AU JUS
et pommes rissolées</v>
      </c>
      <c r="E64" s="245" t="str">
        <f>'MENU DU 11 NOV AU 22 DEC'!E89</f>
        <v>POMMES VAPEURS</v>
      </c>
      <c r="F64" s="20" t="str">
        <f>'MENU DU 11 NOV AU 22 DEC'!F89</f>
        <v>FARFALLES</v>
      </c>
      <c r="G64" s="232">
        <f>'MENU DU 11 NOV AU 22 DEC'!G89</f>
        <v>0</v>
      </c>
      <c r="H64" s="232">
        <f>'MENU DU 11 NOV AU 22 DEC'!H89</f>
        <v>0</v>
      </c>
      <c r="J64" s="19" t="s">
        <v>357</v>
      </c>
      <c r="K64" s="20" t="str">
        <f>'MENU DU 11 NOV AU 22 DEC'!B109</f>
        <v>SALADE VERTE</v>
      </c>
      <c r="L64" s="20" t="str">
        <f>'MENU DU 11 NOV AU 22 DEC'!C109</f>
        <v>PETITS POIS A L'ETUVE</v>
      </c>
      <c r="M64" s="20" t="str">
        <f>'MENU DU 11 NOV AU 22 DEC'!D109</f>
        <v>RIZ et 
SALADE VERTE</v>
      </c>
      <c r="N64" s="20" t="str">
        <f>'MENU DU 11 NOV AU 22 DEC'!E109</f>
        <v>POMMES FRITES</v>
      </c>
      <c r="O64" s="20" t="str">
        <f>'MENU DU 11 NOV AU 22 DEC'!F109</f>
        <v>HARICOTS VERTS</v>
      </c>
      <c r="P64" s="232">
        <f>'MENU DU 11 NOV AU 22 DEC'!G109</f>
        <v>0</v>
      </c>
      <c r="Q64" s="232">
        <f>'MENU DU 11 NOV AU 22 DEC'!H109</f>
        <v>0</v>
      </c>
    </row>
    <row r="65" spans="1:17" ht="59.25" customHeight="1">
      <c r="A65" s="19" t="s">
        <v>18</v>
      </c>
      <c r="B65" s="28" t="str">
        <f>'MENU DU 11 NOV AU 22 DEC'!B91</f>
        <v xml:space="preserve">SAMOS </v>
      </c>
      <c r="C65" s="20" t="str">
        <f>'MENU DU 11 NOV AU 22 DEC'!C91</f>
        <v xml:space="preserve">BRIE </v>
      </c>
      <c r="D65" s="20" t="str">
        <f>'MENU DU 11 NOV AU 22 DEC'!D91</f>
        <v xml:space="preserve">TARTARE AIL &amp; FINES HERBES </v>
      </c>
      <c r="E65" s="245" t="str">
        <f>'MENU DU 11 NOV AU 22 DEC'!E91</f>
        <v>EMMENTAL</v>
      </c>
      <c r="F65" s="20" t="str">
        <f>'MENU DU 11 NOV AU 22 DEC'!F91</f>
        <v>YAOURT SUCRE</v>
      </c>
      <c r="G65" s="232">
        <f>'MENU DU 11 NOV AU 22 DEC'!G91</f>
        <v>0</v>
      </c>
      <c r="H65" s="232">
        <f>'MENU DU 11 NOV AU 22 DEC'!H91</f>
        <v>0</v>
      </c>
      <c r="J65" s="19" t="s">
        <v>18</v>
      </c>
      <c r="K65" s="20" t="str">
        <f>'MENU DU 11 NOV AU 22 DEC'!B111</f>
        <v>CANTADOU</v>
      </c>
      <c r="L65" s="20" t="str">
        <f>'MENU DU 11 NOV AU 22 DEC'!C111</f>
        <v>TARTARE</v>
      </c>
      <c r="M65" s="20" t="str">
        <f>'MENU DU 11 NOV AU 22 DEC'!D111</f>
        <v>RONDELE</v>
      </c>
      <c r="N65" s="20" t="str">
        <f>'MENU DU 11 NOV AU 22 DEC'!E111</f>
        <v>CANTAL</v>
      </c>
      <c r="O65" s="20" t="str">
        <f>'MENU DU 11 NOV AU 22 DEC'!F111</f>
        <v>SAMOS</v>
      </c>
      <c r="P65" s="232">
        <f>'MENU DU 11 NOV AU 22 DEC'!G111</f>
        <v>0</v>
      </c>
      <c r="Q65" s="232">
        <f>'MENU DU 11 NOV AU 22 DEC'!H111</f>
        <v>0</v>
      </c>
    </row>
    <row r="66" spans="1:17" ht="57">
      <c r="A66" s="21" t="s">
        <v>14</v>
      </c>
      <c r="B66" s="29" t="str">
        <f>'MENU DU 11 NOV AU 22 DEC'!B93</f>
        <v xml:space="preserve">MOUSSE AU CHOCOLAT </v>
      </c>
      <c r="C66" s="22" t="str">
        <f>'MENU DU 11 NOV AU 22 DEC'!C93</f>
        <v>FRUIT DE SAISON</v>
      </c>
      <c r="D66" s="22" t="str">
        <f>'MENU DU 11 NOV AU 22 DEC'!D93</f>
        <v>COMPOTE</v>
      </c>
      <c r="E66" s="246" t="str">
        <f>'MENU DU 11 NOV AU 22 DEC'!E93</f>
        <v>ENTREMET
DU CHEF</v>
      </c>
      <c r="F66" s="22" t="str">
        <f>'MENU DU 11 NOV AU 22 DEC'!F93</f>
        <v>FRUIT DE SAISON</v>
      </c>
      <c r="G66" s="233">
        <f>'MENU DU 11 NOV AU 22 DEC'!G93</f>
        <v>0</v>
      </c>
      <c r="H66" s="233">
        <f>'MENU DU 11 NOV AU 22 DEC'!H93</f>
        <v>0</v>
      </c>
      <c r="J66" s="21" t="s">
        <v>14</v>
      </c>
      <c r="K66" s="22" t="str">
        <f>'MENU DU 11 NOV AU 22 DEC'!B113</f>
        <v>FRUIT DE SAISON</v>
      </c>
      <c r="L66" s="22" t="str">
        <f>'MENU DU 11 NOV AU 22 DEC'!C113</f>
        <v>BEIGNET FOURRE POMME</v>
      </c>
      <c r="M66" s="22" t="str">
        <f>'MENU DU 11 NOV AU 22 DEC'!D113</f>
        <v>YAOURT AROMATISE</v>
      </c>
      <c r="N66" s="22" t="str">
        <f>'MENU DU 11 NOV AU 22 DEC'!E113</f>
        <v>FRUIT DE SAISON</v>
      </c>
      <c r="O66" s="22" t="str">
        <f>'MENU DU 11 NOV AU 22 DEC'!F113</f>
        <v>COMPOTE</v>
      </c>
      <c r="P66" s="233">
        <f>'MENU DU 11 NOV AU 22 DEC'!G113</f>
        <v>0</v>
      </c>
      <c r="Q66" s="233">
        <f>'MENU DU 11 NOV AU 22 DEC'!H113</f>
        <v>0</v>
      </c>
    </row>
    <row r="67" spans="1:17" ht="14.1" customHeight="1"/>
    <row r="68" spans="1:17" s="13" customFormat="1" ht="31.15" customHeight="1">
      <c r="A68" s="12"/>
      <c r="C68" s="14" t="s">
        <v>11</v>
      </c>
      <c r="D68" s="15">
        <f>D59</f>
        <v>50</v>
      </c>
      <c r="F68" s="4" t="s">
        <v>19</v>
      </c>
      <c r="J68" s="12"/>
      <c r="L68" s="14" t="s">
        <v>11</v>
      </c>
      <c r="M68" s="15">
        <f>M59</f>
        <v>51</v>
      </c>
      <c r="O68" s="4" t="s">
        <v>19</v>
      </c>
    </row>
    <row r="69" spans="1:17" ht="28.35" customHeight="1"/>
    <row r="70" spans="1:17" s="5" customFormat="1" ht="26.25" customHeight="1">
      <c r="A70" s="16"/>
      <c r="B70" s="17" t="s">
        <v>0</v>
      </c>
      <c r="C70" s="17" t="s">
        <v>1</v>
      </c>
      <c r="D70" s="17" t="s">
        <v>2</v>
      </c>
      <c r="E70" s="17" t="s">
        <v>3</v>
      </c>
      <c r="F70" s="17" t="s">
        <v>4</v>
      </c>
      <c r="G70" s="17" t="s">
        <v>17</v>
      </c>
      <c r="H70" s="17" t="s">
        <v>6</v>
      </c>
      <c r="J70" s="16"/>
      <c r="K70" s="17" t="s">
        <v>0</v>
      </c>
      <c r="L70" s="17" t="s">
        <v>1</v>
      </c>
      <c r="M70" s="17" t="s">
        <v>2</v>
      </c>
      <c r="N70" s="17" t="s">
        <v>3</v>
      </c>
      <c r="O70" s="17" t="s">
        <v>4</v>
      </c>
      <c r="P70" s="17" t="s">
        <v>17</v>
      </c>
      <c r="Q70" s="17" t="s">
        <v>6</v>
      </c>
    </row>
    <row r="71" spans="1:17" ht="72" customHeight="1">
      <c r="A71" s="17" t="s">
        <v>12</v>
      </c>
      <c r="B71" s="30">
        <f>'MENU DU 11 NOV AU 22 DEC'!B96</f>
        <v>0</v>
      </c>
      <c r="C71" s="31" t="str">
        <f>'MENU DU 11 NOV AU 22 DEC'!C96</f>
        <v>SOUPE TOMATE VERMICELLE</v>
      </c>
      <c r="D71" s="32">
        <f>'MENU DU 11 NOV AU 22 DEC'!D96</f>
        <v>0</v>
      </c>
      <c r="E71" s="31" t="str">
        <f>'MENU DU 11 NOV AU 22 DEC'!E96</f>
        <v>VELOUTE DE POTIRON
MAISON</v>
      </c>
      <c r="F71" s="33">
        <f>'MENU DU 11 NOV AU 22 DEC'!F96</f>
        <v>0</v>
      </c>
      <c r="G71" s="33" t="str">
        <f>'MENU DU 11 NOV AU 22 DEC'!G96</f>
        <v>POTAGE DU CHEF</v>
      </c>
      <c r="H71" s="33">
        <f>'MENU DU 11 NOV AU 22 DEC'!H96</f>
        <v>0</v>
      </c>
      <c r="J71" s="17" t="s">
        <v>12</v>
      </c>
      <c r="K71" s="30">
        <f>'MENU DU 11 NOV AU 22 DEC'!B116</f>
        <v>0</v>
      </c>
      <c r="L71" s="31">
        <f>'MENU DU 11 NOV AU 22 DEC'!C116</f>
        <v>0</v>
      </c>
      <c r="M71" s="32" t="str">
        <f>'MENU DU 11 NOV AU 22 DEC'!D116</f>
        <v>POTAGE DE LEGUMES</v>
      </c>
      <c r="N71" s="31" t="str">
        <f>'MENU DU 11 NOV AU 22 DEC'!E116</f>
        <v>BOUILLON DE POULE
VERMICELLE</v>
      </c>
      <c r="O71" s="33">
        <f>'MENU DU 11 NOV AU 22 DEC'!F116</f>
        <v>0</v>
      </c>
      <c r="P71" s="33">
        <f>'MENU DU 11 NOV AU 22 DEC'!G116</f>
        <v>0</v>
      </c>
      <c r="Q71" s="33">
        <f>'MENU DU 11 NOV AU 22 DEC'!H116</f>
        <v>0</v>
      </c>
    </row>
    <row r="72" spans="1:17" ht="82.5" customHeight="1">
      <c r="A72" s="19" t="s">
        <v>13</v>
      </c>
      <c r="B72" s="34" t="str">
        <f>'MENU DU 11 NOV AU 22 DEC'!B97</f>
        <v>ANDOUILLETTE GRILLEE</v>
      </c>
      <c r="C72" s="35" t="str">
        <f>'MENU DU 11 NOV AU 22 DEC'!C97</f>
        <v>ŒUFS FLORENTINES</v>
      </c>
      <c r="D72" s="36" t="str">
        <f>'MENU DU 11 NOV AU 22 DEC'!D97</f>
        <v>LAPIN 
SAUCE MOUTARDE</v>
      </c>
      <c r="E72" s="35" t="str">
        <f>'MENU DU 11 NOV AU 22 DEC'!E97</f>
        <v>PIZZA MAISON</v>
      </c>
      <c r="F72" s="37" t="str">
        <f>'MENU DU 11 NOV AU 22 DEC'!F97</f>
        <v>EMINCE DE VOLAILLE
AU CURRY</v>
      </c>
      <c r="G72" s="37">
        <f>'MENU DU 11 NOV AU 22 DEC'!G97</f>
        <v>0</v>
      </c>
      <c r="H72" s="37" t="str">
        <f>'MENU DU 11 NOV AU 22 DEC'!H97</f>
        <v>CROQUE MONSIEUR</v>
      </c>
      <c r="J72" s="19" t="s">
        <v>13</v>
      </c>
      <c r="K72" s="34" t="str">
        <f>'MENU DU 11 NOV AU 22 DEC'!B117</f>
        <v>TARTE MARINE</v>
      </c>
      <c r="L72" s="35" t="str">
        <f>'MENU DU 11 NOV AU 22 DEC'!C117</f>
        <v>BOUDIN NOIR</v>
      </c>
      <c r="M72" s="36" t="str">
        <f>'MENU DU 11 NOV AU 22 DEC'!D117</f>
        <v>BROCHETTE DE POISSON PANE</v>
      </c>
      <c r="N72" s="35" t="str">
        <f>'MENU DU 11 NOV AU 22 DEC'!E117</f>
        <v>ROULE AU FROMAGE</v>
      </c>
      <c r="O72" s="37" t="str">
        <f>'MENU DU 11 NOV AU 22 DEC'!F117</f>
        <v>NUGGETS DE VOLAILLE</v>
      </c>
      <c r="P72" s="37" t="str">
        <f>'MENU DU 11 NOV AU 22 DEC'!G117</f>
        <v>ROGNONS DE PORC
sauce moutarde</v>
      </c>
      <c r="Q72" s="37" t="str">
        <f>'MENU DU 11 NOV AU 22 DEC'!H117</f>
        <v>COURGETTES</v>
      </c>
    </row>
    <row r="73" spans="1:17" ht="51" customHeight="1">
      <c r="A73" s="19" t="s">
        <v>357</v>
      </c>
      <c r="B73" s="34" t="str">
        <f>'MENU DU 11 NOV AU 22 DEC'!B98</f>
        <v>PUREE DE POMMES DE TERRE</v>
      </c>
      <c r="C73" s="35" t="str">
        <f>'MENU DU 11 NOV AU 22 DEC'!C98</f>
        <v>EPINARDS BECHAMEL</v>
      </c>
      <c r="D73" s="36" t="str">
        <f>'MENU DU 11 NOV AU 22 DEC'!D98</f>
        <v xml:space="preserve">PETITS POIS </v>
      </c>
      <c r="E73" s="35" t="str">
        <f>'MENU DU 11 NOV AU 22 DEC'!E98</f>
        <v>SALADE VERTE</v>
      </c>
      <c r="F73" s="37" t="str">
        <f>'MENU DU 11 NOV AU 22 DEC'!F98</f>
        <v>HARICOTS VERTS</v>
      </c>
      <c r="G73" s="37" t="str">
        <f>'MENU DU 11 NOV AU 22 DEC'!G98</f>
        <v>SALADE VERTE</v>
      </c>
      <c r="H73" s="37" t="str">
        <f>'MENU DU 11 NOV AU 22 DEC'!H98</f>
        <v>SALADE VERTE</v>
      </c>
      <c r="J73" s="19" t="s">
        <v>357</v>
      </c>
      <c r="K73" s="34" t="str">
        <f>'MENU DU 11 NOV AU 22 DEC'!B118</f>
        <v>SALADE VERTE</v>
      </c>
      <c r="L73" s="35" t="str">
        <f>'MENU DU 11 NOV AU 22 DEC'!C118</f>
        <v>POMME FRUIT ROTIE</v>
      </c>
      <c r="M73" s="35" t="str">
        <f>'MENU DU 11 NOV AU 22 DEC'!D118</f>
        <v>BROCOLIS</v>
      </c>
      <c r="N73" s="35" t="str">
        <f>'MENU DU 11 NOV AU 22 DEC'!E118</f>
        <v>SALADE VERTE</v>
      </c>
      <c r="O73" s="37" t="str">
        <f>'MENU DU 11 NOV AU 22 DEC'!F118</f>
        <v>BLE / RATATOUILLE</v>
      </c>
      <c r="P73" s="37" t="str">
        <f>'MENU DU 11 NOV AU 22 DEC'!G118</f>
        <v>POMMES VAPEURS</v>
      </c>
      <c r="Q73" s="37" t="str">
        <f>'MENU DU 11 NOV AU 22 DEC'!H118</f>
        <v>AU BŒUF</v>
      </c>
    </row>
    <row r="74" spans="1:17" ht="66" customHeight="1">
      <c r="A74" s="19" t="s">
        <v>18</v>
      </c>
      <c r="B74" s="34">
        <f>'MENU DU 11 NOV AU 22 DEC'!B99</f>
        <v>0</v>
      </c>
      <c r="C74" s="34">
        <f>'MENU DU 11 NOV AU 22 DEC'!C99</f>
        <v>0</v>
      </c>
      <c r="D74" s="36">
        <f>'MENU DU 11 NOV AU 22 DEC'!D99</f>
        <v>0</v>
      </c>
      <c r="E74" s="35">
        <f>'MENU DU 11 NOV AU 22 DEC'!E99</f>
        <v>0</v>
      </c>
      <c r="F74" s="37">
        <f>'MENU DU 11 NOV AU 22 DEC'!F99</f>
        <v>0</v>
      </c>
      <c r="G74" s="37">
        <f>'MENU DU 11 NOV AU 22 DEC'!G99</f>
        <v>0</v>
      </c>
      <c r="H74" s="37">
        <f>'MENU DU 11 NOV AU 22 DEC'!H99</f>
        <v>0</v>
      </c>
      <c r="J74" s="19" t="s">
        <v>18</v>
      </c>
      <c r="K74" s="35" t="str">
        <f>+'MENU DU 11 NOV AU 22 DEC'!B119</f>
        <v>YAOURT SUCRE</v>
      </c>
      <c r="L74" s="35" t="str">
        <f>+'MENU DU 11 NOV AU 22 DEC'!C119</f>
        <v>ECRASE DE 
POMMES DE TERRE</v>
      </c>
      <c r="M74" s="36">
        <f>'MENU DU 11 NOV AU 22 DEC'!D119</f>
        <v>0</v>
      </c>
      <c r="N74" s="35">
        <f>'MENU DU 11 NOV AU 22 DEC'!E119</f>
        <v>0</v>
      </c>
      <c r="O74" s="37">
        <f>'MENU DU 11 NOV AU 22 DEC'!F119</f>
        <v>0</v>
      </c>
      <c r="P74" s="37" t="str">
        <f>'MENU DU 11 NOV AU 22 DEC'!G119</f>
        <v>SALADE VERTE</v>
      </c>
      <c r="Q74" s="35" t="str">
        <f>+'MENU DU 11 NOV AU 22 DEC'!H119</f>
        <v>SALADE VERTE</v>
      </c>
    </row>
    <row r="75" spans="1:17" ht="51" customHeight="1">
      <c r="A75" s="21" t="s">
        <v>14</v>
      </c>
      <c r="B75" s="38" t="str">
        <f>'MENU DU 11 NOV AU 22 DEC'!B100</f>
        <v>YAOURT AROMATISE</v>
      </c>
      <c r="C75" s="39" t="str">
        <f>+'MENU DU 11 NOV AU 22 DEC'!C100</f>
        <v>FRUIT DE SAISON</v>
      </c>
      <c r="D75" s="40" t="str">
        <f>'MENU DU 11 NOV AU 22 DEC'!D100</f>
        <v>ILE FLOTTANTE</v>
      </c>
      <c r="E75" s="39" t="str">
        <f>'MENU DU 11 NOV AU 22 DEC'!E100</f>
        <v>FRUIT DE SAISON</v>
      </c>
      <c r="F75" s="41" t="str">
        <f>'MENU DU 11 NOV AU 22 DEC'!F100</f>
        <v>LIEGEOIS CAFE</v>
      </c>
      <c r="G75" s="41" t="str">
        <f>'MENU DU 11 NOV AU 22 DEC'!G100</f>
        <v>PRUNEAUX AU SROP</v>
      </c>
      <c r="H75" s="41" t="str">
        <f>'MENU DU 11 NOV AU 22 DEC'!H100</f>
        <v>QUATRE-QUARTS MAISON</v>
      </c>
      <c r="J75" s="21" t="s">
        <v>14</v>
      </c>
      <c r="K75" s="38" t="str">
        <f>'MENU DU 11 NOV AU 22 DEC'!B120</f>
        <v>FRUIT DE SAISON</v>
      </c>
      <c r="L75" s="39" t="str">
        <f>'MENU DU 11 NOV AU 22 DEC'!C120</f>
        <v>FRUIT DE SAISON</v>
      </c>
      <c r="M75" s="40" t="str">
        <f>+'MENU DU 11 NOV AU 22 DEC'!D120</f>
        <v>ANANAS AU SIROP</v>
      </c>
      <c r="N75" s="39" t="str">
        <f>'MENU DU 11 NOV AU 22 DEC'!E120</f>
        <v>COMPOTE</v>
      </c>
      <c r="O75" s="41" t="str">
        <f>'MENU DU 11 NOV AU 22 DEC'!F120</f>
        <v>YAOURT AROMATISE</v>
      </c>
      <c r="P75" s="41" t="str">
        <f>'MENU DU 11 NOV AU 22 DEC'!G120</f>
        <v>FROMAGE BLANC
 AUX FRUITS</v>
      </c>
      <c r="Q75" s="41" t="str">
        <f>'MENU DU 11 NOV AU 22 DEC'!H120</f>
        <v>TARTE AUX MYRTILLES</v>
      </c>
    </row>
    <row r="76" spans="1:17" ht="14.1" customHeight="1"/>
    <row r="77" spans="1:17" s="23" customFormat="1" ht="28.35" customHeight="1">
      <c r="C77" s="294" t="s">
        <v>15</v>
      </c>
      <c r="D77" s="294"/>
      <c r="E77" s="294"/>
      <c r="F77" s="294"/>
      <c r="G77" s="294"/>
      <c r="L77" s="294" t="s">
        <v>15</v>
      </c>
      <c r="M77" s="294"/>
      <c r="N77" s="294"/>
      <c r="O77" s="294"/>
      <c r="P77" s="294"/>
    </row>
    <row r="78" spans="1:17" ht="14.1" customHeight="1"/>
    <row r="79" spans="1:17" ht="4.5" customHeight="1"/>
    <row r="80" spans="1:17" ht="16.5" customHeight="1"/>
    <row r="81" ht="16.5" customHeight="1"/>
    <row r="82" ht="16.5" customHeight="1"/>
    <row r="83" ht="16.5" customHeight="1"/>
    <row r="84" ht="16.5" customHeight="1"/>
    <row r="85" ht="16.5" customHeight="1"/>
    <row r="86" ht="4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4.5" customHeight="1"/>
    <row r="94" ht="16.5" customHeight="1"/>
    <row r="95" ht="16.5" customHeight="1"/>
    <row r="96" ht="16.5" customHeight="1"/>
    <row r="97" spans="11:11" ht="16.5" customHeight="1"/>
    <row r="98" spans="11:11" ht="16.5" customHeight="1"/>
    <row r="99" spans="11:11" ht="16.5" customHeight="1"/>
    <row r="100" spans="11:11" ht="4.5" customHeight="1"/>
    <row r="101" spans="11:11" ht="16.5" customHeight="1"/>
    <row r="102" spans="11:11" ht="16.5" customHeight="1"/>
    <row r="103" spans="11:11" ht="16.5" customHeight="1"/>
    <row r="104" spans="11:11" ht="16.5" customHeight="1"/>
    <row r="105" spans="11:11" ht="16.5" customHeight="1"/>
    <row r="106" spans="11:11" ht="16.5" customHeight="1"/>
    <row r="107" spans="11:11">
      <c r="K107" s="3"/>
    </row>
    <row r="108" spans="11:11">
      <c r="K108" s="3"/>
    </row>
    <row r="109" spans="11:11">
      <c r="K109" s="3"/>
    </row>
    <row r="110" spans="11:11">
      <c r="K110" s="3"/>
    </row>
    <row r="111" spans="11:11">
      <c r="K111" s="3"/>
    </row>
    <row r="112" spans="11:11">
      <c r="K112" s="3"/>
    </row>
    <row r="113" spans="11:11">
      <c r="K113" s="3"/>
    </row>
    <row r="114" spans="11:11">
      <c r="K114" s="3"/>
    </row>
    <row r="115" spans="11:11">
      <c r="K115" s="3"/>
    </row>
  </sheetData>
  <sheetProtection formatCells="0" formatColumns="0" formatRows="0" insertColumns="0" insertRows="0" insertHyperlinks="0" deleteColumns="0" deleteRows="0" pivotTables="0"/>
  <mergeCells count="6">
    <mergeCell ref="C25:G25"/>
    <mergeCell ref="L25:P25"/>
    <mergeCell ref="C51:G51"/>
    <mergeCell ref="L51:P51"/>
    <mergeCell ref="C77:G77"/>
    <mergeCell ref="L77:P77"/>
  </mergeCells>
  <printOptions horizontalCentered="1" verticalCentered="1"/>
  <pageMargins left="0" right="0" top="0" bottom="0" header="0.51180555555555551" footer="0.51180555555555551"/>
  <pageSetup paperSize="9" scale="50" firstPageNumber="0" orientation="landscape" horizontalDpi="300" verticalDpi="300" r:id="rId1"/>
  <headerFooter alignWithMargins="0"/>
  <rowBreaks count="2" manualBreakCount="2">
    <brk id="26" max="16383" man="1"/>
    <brk id="52" max="16383" man="1"/>
  </rowBreaks>
  <colBreaks count="1" manualBreakCount="1">
    <brk id="9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100"/>
  <sheetViews>
    <sheetView showZeros="0" view="pageBreakPreview" zoomScale="50" zoomScaleNormal="50" zoomScaleSheetLayoutView="50" workbookViewId="0">
      <selection activeCell="F63" sqref="F63"/>
    </sheetView>
  </sheetViews>
  <sheetFormatPr baseColWidth="10" defaultRowHeight="25.5"/>
  <cols>
    <col min="1" max="1" width="26.85546875" style="5" customWidth="1"/>
    <col min="2" max="6" width="45.5703125" customWidth="1"/>
    <col min="7" max="7" width="0" hidden="1" customWidth="1"/>
    <col min="8" max="8" width="29.42578125" style="5" customWidth="1"/>
    <col min="9" max="13" width="44.85546875" customWidth="1"/>
    <col min="14" max="14" width="4.5703125" customWidth="1"/>
    <col min="15" max="16" width="13.7109375" customWidth="1"/>
    <col min="17" max="249" width="11.42578125" customWidth="1"/>
  </cols>
  <sheetData>
    <row r="1" spans="1:13" s="7" customFormat="1" ht="28.35" customHeight="1" thickBot="1">
      <c r="A1" s="6"/>
      <c r="B1"/>
      <c r="C1"/>
      <c r="D1"/>
      <c r="E1"/>
      <c r="H1" s="6"/>
      <c r="I1"/>
      <c r="J1"/>
      <c r="K1"/>
      <c r="L1"/>
    </row>
    <row r="2" spans="1:13" ht="42.6" customHeight="1" thickBot="1">
      <c r="C2" s="8" t="s">
        <v>9</v>
      </c>
      <c r="D2" s="9">
        <f>'MENU DU 11 NOV AU 22 DEC'!B3</f>
        <v>43780</v>
      </c>
      <c r="E2" s="10" t="s">
        <v>10</v>
      </c>
      <c r="F2" s="11">
        <f>'MENU DU 11 NOV AU 22 DEC'!H3</f>
        <v>43786</v>
      </c>
      <c r="J2" s="8" t="s">
        <v>9</v>
      </c>
      <c r="K2" s="9">
        <f>'MENU DU 11 NOV AU 22 DEC'!B23</f>
        <v>43787</v>
      </c>
      <c r="L2" s="10" t="s">
        <v>10</v>
      </c>
      <c r="M2" s="11">
        <f>'MENU DU 11 NOV AU 22 DEC'!H23</f>
        <v>43793</v>
      </c>
    </row>
    <row r="3" spans="1:13" ht="14.1" customHeight="1"/>
    <row r="4" spans="1:13" ht="14.1" customHeight="1"/>
    <row r="5" spans="1:13" ht="14.1" customHeight="1"/>
    <row r="6" spans="1:13" ht="14.1" customHeight="1" thickBot="1"/>
    <row r="7" spans="1:13" s="13" customFormat="1" ht="31.15" customHeight="1" thickBot="1">
      <c r="A7" s="12"/>
      <c r="C7" s="14" t="s">
        <v>11</v>
      </c>
      <c r="D7" s="15">
        <f>'MENU DU 11 NOV AU 22 DEC'!A3</f>
        <v>46</v>
      </c>
      <c r="F7" s="4" t="s">
        <v>47</v>
      </c>
      <c r="H7" s="12"/>
      <c r="J7" s="14" t="s">
        <v>11</v>
      </c>
      <c r="K7" s="15">
        <f>'MENU DU 11 NOV AU 22 DEC'!A23</f>
        <v>47</v>
      </c>
      <c r="M7" s="4" t="s">
        <v>47</v>
      </c>
    </row>
    <row r="8" spans="1:13" ht="28.35" customHeight="1" thickBot="1"/>
    <row r="9" spans="1:13" s="5" customFormat="1" ht="33" customHeight="1" thickBot="1">
      <c r="A9" s="16"/>
      <c r="B9" s="205" t="s">
        <v>0</v>
      </c>
      <c r="C9" s="101" t="s">
        <v>1</v>
      </c>
      <c r="D9" s="17" t="s">
        <v>2</v>
      </c>
      <c r="E9" s="101" t="s">
        <v>3</v>
      </c>
      <c r="F9" s="17" t="s">
        <v>4</v>
      </c>
      <c r="H9" s="16"/>
      <c r="I9" s="17" t="s">
        <v>0</v>
      </c>
      <c r="J9" s="101" t="s">
        <v>1</v>
      </c>
      <c r="K9" s="17" t="s">
        <v>2</v>
      </c>
      <c r="L9" s="101" t="s">
        <v>3</v>
      </c>
      <c r="M9" s="17" t="s">
        <v>4</v>
      </c>
    </row>
    <row r="10" spans="1:13" ht="69" customHeight="1">
      <c r="A10" s="103" t="s">
        <v>38</v>
      </c>
      <c r="B10" s="206">
        <f>'MENU DU 11 NOV AU 22 DEC'!B6</f>
        <v>0</v>
      </c>
      <c r="C10" s="102" t="str">
        <f>'MENU DU 11 NOV AU 22 DEC'!C6</f>
        <v>FEUILLETE FROMAGE</v>
      </c>
      <c r="D10" s="102" t="str">
        <f>'MENU DU 11 NOV AU 22 DEC'!D5</f>
        <v>DUO DE SAUCISSONS</v>
      </c>
      <c r="E10" s="102" t="str">
        <f>'MENU DU 11 NOV AU 22 DEC'!E5</f>
        <v>CELERI REMOULADE
MAISON</v>
      </c>
      <c r="F10" s="102" t="str">
        <f>'MENU DU 11 NOV AU 22 DEC'!F5</f>
        <v>CRUDITES VARIEES</v>
      </c>
      <c r="H10" s="103" t="s">
        <v>38</v>
      </c>
      <c r="I10" s="102" t="str">
        <f>'MENU DU 11 NOV AU 22 DEC'!B26</f>
        <v xml:space="preserve">BETTERAVES </v>
      </c>
      <c r="J10" s="102" t="str">
        <f>'MENU DU 11 NOV AU 22 DEC'!C25</f>
        <v>CAROTTES RAPEES</v>
      </c>
      <c r="K10" s="102" t="str">
        <f>'MENU DU 11 NOV AU 22 DEC'!D25</f>
        <v>ENDIVES VINAIGRETTE</v>
      </c>
      <c r="L10" s="102" t="str">
        <f>'MENU DU 11 NOV AU 22 DEC'!E25</f>
        <v>SARDINE 
BEURRE MICRO</v>
      </c>
      <c r="M10" s="102" t="str">
        <f>'MENU DU 11 NOV AU 22 DEC'!F25</f>
        <v xml:space="preserve">RILLETTE DE PORC CORNICHON </v>
      </c>
    </row>
    <row r="11" spans="1:13" ht="69" customHeight="1" thickBot="1">
      <c r="A11" s="100" t="s">
        <v>39</v>
      </c>
      <c r="B11" s="207" t="str">
        <f>UPPER('MENU DU 11 NOV AU 22 DEC'!B7)</f>
        <v/>
      </c>
      <c r="C11" s="105" t="str">
        <f>UPPER('MENU DU 11 NOV AU 22 DEC'!C7)</f>
        <v>TERRINE DE LÉGUMES</v>
      </c>
      <c r="D11" s="105" t="str">
        <f>UPPER('MENU DU 11 NOV AU 22 DEC'!D7)</f>
        <v>MACÉDOINE DE LÉGUMES</v>
      </c>
      <c r="E11" s="105" t="str">
        <f>UPPER('MENU DU 11 NOV AU 22 DEC'!E7)</f>
        <v>SALADE D'ENDIVES 
AU BLEU</v>
      </c>
      <c r="F11" s="105" t="str">
        <f>UPPER('MENU DU 11 NOV AU 22 DEC'!F7)</f>
        <v xml:space="preserve">CRÊPE AU FROMAGE </v>
      </c>
      <c r="H11" s="100" t="s">
        <v>39</v>
      </c>
      <c r="I11" s="105" t="str">
        <f>UPPER('MENU DU 11 NOV AU 22 DEC'!B27)</f>
        <v>MAQUEREAU À LA MOUTARDE</v>
      </c>
      <c r="J11" s="105" t="str">
        <f>UPPER('MENU DU 11 NOV AU 22 DEC'!C27)</f>
        <v>SALADE VERTE
CROÛTONS EMMENTAL</v>
      </c>
      <c r="K11" s="105" t="str">
        <f>UPPER('MENU DU 11 NOV AU 22 DEC'!D27)</f>
        <v>EMINCÉ DE CHOUX ROUGES</v>
      </c>
      <c r="L11" s="105" t="str">
        <f>UPPER('MENU DU 11 NOV AU 22 DEC'!E27)</f>
        <v>OEUFS DURS MAYONNAISE</v>
      </c>
      <c r="M11" s="105" t="str">
        <f>UPPER('MENU DU 11 NOV AU 22 DEC'!F27)</f>
        <v>BLANC DE POIREAUX
MIMOSA</v>
      </c>
    </row>
    <row r="12" spans="1:13" ht="69" customHeight="1" thickBot="1">
      <c r="A12" s="104" t="s">
        <v>40</v>
      </c>
      <c r="B12" s="208" t="str">
        <f>'MENU DU 11 NOV AU 22 DEC'!B8</f>
        <v xml:space="preserve">Férié </v>
      </c>
      <c r="C12" s="102" t="str">
        <f>'MENU DU 11 NOV AU 22 DEC'!C8</f>
        <v>CORDON BLEU</v>
      </c>
      <c r="D12" s="102" t="str">
        <f>'MENU DU 11 NOV AU 22 DEC'!D8</f>
        <v>POT AU FEU</v>
      </c>
      <c r="E12" s="102" t="str">
        <f>'MENU DU 11 NOV AU 22 DEC'!E8</f>
        <v>SAUCISSE DE TOULOUSE</v>
      </c>
      <c r="F12" s="102" t="str">
        <f>'MENU DU 11 NOV AU 22 DEC'!F8</f>
        <v>DOS DE COLIN
sauce du chef</v>
      </c>
      <c r="H12" s="104" t="s">
        <v>40</v>
      </c>
      <c r="I12" s="102" t="str">
        <f>'MENU DU 11 NOV AU 22 DEC'!B28</f>
        <v>PEPITE DE POISSON</v>
      </c>
      <c r="J12" s="102" t="str">
        <f>'MENU DU 11 NOV AU 22 DEC'!C28</f>
        <v>PAVE BLE 
FROMAGE EPINARDS</v>
      </c>
      <c r="K12" s="102" t="str">
        <f>'MENU DU 11 NOV AU 22 DEC'!D28</f>
        <v>DOS DE COLIN
Sauce du Chef</v>
      </c>
      <c r="L12" s="102" t="str">
        <f>'MENU DU 11 NOV AU 22 DEC'!E28</f>
        <v>BŒUF BOURGUIGNON</v>
      </c>
      <c r="M12" s="102" t="str">
        <f>'MENU DU 11 NOV AU 22 DEC'!F28</f>
        <v>SAUTE DE PORC</v>
      </c>
    </row>
    <row r="13" spans="1:13" ht="69" customHeight="1">
      <c r="A13" s="103" t="s">
        <v>41</v>
      </c>
      <c r="B13" s="206">
        <f>'MENU DU 11 NOV AU 22 DEC'!B9</f>
        <v>0</v>
      </c>
      <c r="C13" s="102" t="str">
        <f>'MENU DU 11 NOV AU 22 DEC'!C9</f>
        <v>POELEE 
DE LEGUMES VERTS</v>
      </c>
      <c r="D13" s="102" t="str">
        <f>'MENU DU 11 NOV AU 22 DEC'!D9</f>
        <v xml:space="preserve">ET SES LEGUMES </v>
      </c>
      <c r="E13" s="102" t="str">
        <f>'MENU DU 11 NOV AU 22 DEC'!E9</f>
        <v>LENTILLES MAISON</v>
      </c>
      <c r="F13" s="102" t="str">
        <f>'MENU DU 11 NOV AU 22 DEC'!F9</f>
        <v>RIZ CREOLE</v>
      </c>
      <c r="H13" s="103" t="s">
        <v>41</v>
      </c>
      <c r="I13" s="102" t="str">
        <f>'MENU DU 11 NOV AU 22 DEC'!B29</f>
        <v>MACARONIS</v>
      </c>
      <c r="J13" s="102" t="str">
        <f>'MENU DU 11 NOV AU 22 DEC'!C29</f>
        <v>PETITS POIS</v>
      </c>
      <c r="K13" s="102" t="str">
        <f>'MENU DU 11 NOV AU 22 DEC'!D29</f>
        <v>PUREE DE POTIRON 
et navets sautés</v>
      </c>
      <c r="L13" s="102" t="str">
        <f>'MENU DU 11 NOV AU 22 DEC'!E29</f>
        <v>JARDINIERE DE LEGUMES</v>
      </c>
      <c r="M13" s="102" t="str">
        <f>'MENU DU 11 NOV AU 22 DEC'!F29</f>
        <v>BLE PILAF</v>
      </c>
    </row>
    <row r="14" spans="1:13" ht="69" customHeight="1" thickBot="1">
      <c r="A14" s="100" t="s">
        <v>42</v>
      </c>
      <c r="B14" s="207" t="str">
        <f>UPPER('MENU DU 11 NOV AU 22 DEC'!B10:F10)</f>
        <v/>
      </c>
      <c r="C14" s="105" t="str">
        <f>UPPER('MENU DU 11 NOV AU 22 DEC'!C10:G10)</f>
        <v>POMMES SAUTÉES</v>
      </c>
      <c r="D14" s="105" t="str">
        <f>UPPER('MENU DU 11 NOV AU 22 DEC'!D10:H10)</f>
        <v xml:space="preserve">SALADE VERTE </v>
      </c>
      <c r="E14" s="105" t="str">
        <f>UPPER('MENU DU 11 NOV AU 22 DEC'!E10:I10)</f>
        <v>CAROTTES PERSILLÉES</v>
      </c>
      <c r="F14" s="105" t="str">
        <f>UPPER('MENU DU 11 NOV AU 22 DEC'!F10:J10)</f>
        <v>JULIENNE DE LÉGUMES</v>
      </c>
      <c r="H14" s="100" t="s">
        <v>42</v>
      </c>
      <c r="I14" s="105" t="str">
        <f>UPPER('MENU DU 11 NOV AU 22 DEC'!B30)</f>
        <v xml:space="preserve">BROCOLIS </v>
      </c>
      <c r="J14" s="105" t="str">
        <f>UPPER('MENU DU 11 NOV AU 22 DEC'!C30)</f>
        <v>ECRASÉ 
DE POMMES DE TERRE</v>
      </c>
      <c r="K14" s="105" t="str">
        <f>UPPER('MENU DU 11 NOV AU 22 DEC'!D30)</f>
        <v>NAVETS SAUTÉS</v>
      </c>
      <c r="L14" s="105" t="str">
        <f>UPPER('MENU DU 11 NOV AU 22 DEC'!E30)</f>
        <v>TORTI</v>
      </c>
      <c r="M14" s="105" t="str">
        <f>UPPER('MENU DU 11 NOV AU 22 DEC'!F30)</f>
        <v>LÉGUMES COUSCOUS</v>
      </c>
    </row>
    <row r="15" spans="1:13" ht="69" customHeight="1">
      <c r="A15" s="103" t="s">
        <v>43</v>
      </c>
      <c r="B15" s="206">
        <f>'MENU DU 11 NOV AU 22 DEC'!B11</f>
        <v>0</v>
      </c>
      <c r="C15" s="102" t="str">
        <f>'MENU DU 11 NOV AU 22 DEC'!C11</f>
        <v>VACHE QUI RIT</v>
      </c>
      <c r="D15" s="102" t="str">
        <f>'MENU DU 11 NOV AU 22 DEC'!D11</f>
        <v xml:space="preserve">PETIT SUISSE NATURE SUCRE </v>
      </c>
      <c r="E15" s="102" t="str">
        <f>'MENU DU 11 NOV AU 22 DEC'!E11</f>
        <v>CAMEMBERT</v>
      </c>
      <c r="F15" s="102" t="str">
        <f>'MENU DU 11 NOV AU 22 DEC'!F11</f>
        <v>FROMAGE BLANC SUCRE</v>
      </c>
      <c r="H15" s="103" t="s">
        <v>43</v>
      </c>
      <c r="I15" s="102" t="str">
        <f>'MENU DU 11 NOV AU 22 DEC'!B31</f>
        <v>CARRE FRAIS</v>
      </c>
      <c r="J15" s="102" t="str">
        <f>'MENU DU 11 NOV AU 22 DEC'!C31</f>
        <v>YAOURT NATURE SUCRE</v>
      </c>
      <c r="K15" s="102" t="str">
        <f>'MENU DU 11 NOV AU 22 DEC'!D31</f>
        <v>BUCHETTE DE CHEVRE</v>
      </c>
      <c r="L15" s="102" t="str">
        <f>'MENU DU 11 NOV AU 22 DEC'!E31</f>
        <v>CROQ'LAIT</v>
      </c>
      <c r="M15" s="102" t="str">
        <f>'MENU DU 11 NOV AU 22 DEC'!F31</f>
        <v>PETIT SUISSE SUCRE</v>
      </c>
    </row>
    <row r="16" spans="1:13" ht="69" customHeight="1" thickBot="1">
      <c r="A16" s="100" t="s">
        <v>44</v>
      </c>
      <c r="B16" s="207" t="str">
        <f>UPPER('MENU DU 11 NOV AU 22 DEC'!B12:F12)</f>
        <v/>
      </c>
      <c r="C16" s="105" t="str">
        <f>UPPER('MENU DU 11 NOV AU 22 DEC'!C12:G12)</f>
        <v>EDAM</v>
      </c>
      <c r="D16" s="105" t="str">
        <f>UPPER('MENU DU 11 NOV AU 22 DEC'!D12:H12)</f>
        <v>EMMENTAL</v>
      </c>
      <c r="E16" s="105" t="str">
        <f>UPPER('MENU DU 11 NOV AU 22 DEC'!E12:I12)</f>
        <v xml:space="preserve">SAMOS </v>
      </c>
      <c r="F16" s="105" t="str">
        <f>UPPER('MENU DU 11 NOV AU 22 DEC'!F12:J12)</f>
        <v>BLEU</v>
      </c>
      <c r="H16" s="100" t="s">
        <v>44</v>
      </c>
      <c r="I16" s="105" t="str">
        <f>UPPER('MENU DU 11 NOV AU 22 DEC'!B32)</f>
        <v>FAISSELLE</v>
      </c>
      <c r="J16" s="105" t="str">
        <f>UPPER('MENU DU 11 NOV AU 22 DEC'!C32)</f>
        <v>GOUDA</v>
      </c>
      <c r="K16" s="105" t="str">
        <f>UPPER('MENU DU 11 NOV AU 22 DEC'!D32)</f>
        <v xml:space="preserve">ROQUEFORT </v>
      </c>
      <c r="L16" s="105" t="str">
        <f>UPPER('MENU DU 11 NOV AU 22 DEC'!E32)</f>
        <v xml:space="preserve">FROMAGE BLANC NATURE </v>
      </c>
      <c r="M16" s="105" t="str">
        <f>UPPER('MENU DU 11 NOV AU 22 DEC'!F32)</f>
        <v>BRIE</v>
      </c>
    </row>
    <row r="17" spans="1:13" ht="69" customHeight="1">
      <c r="A17" s="103" t="s">
        <v>45</v>
      </c>
      <c r="B17" s="206">
        <f>'MENU DU 11 NOV AU 22 DEC'!B13</f>
        <v>0</v>
      </c>
      <c r="C17" s="102" t="str">
        <f>'MENU DU 11 NOV AU 22 DEC'!C13</f>
        <v>COMPOTE DE POMMES</v>
      </c>
      <c r="D17" s="102" t="str">
        <f>'MENU DU 11 NOV AU 22 DEC'!D13</f>
        <v>FRUIT DU CHEF</v>
      </c>
      <c r="E17" s="102" t="str">
        <f>'MENU DU 11 NOV AU 22 DEC'!E13</f>
        <v>PANACOTA MAISON
sauce fruits rouges</v>
      </c>
      <c r="F17" s="102" t="str">
        <f>'MENU DU 11 NOV AU 22 DEC'!F13</f>
        <v>FRUIT DE SAISON</v>
      </c>
      <c r="H17" s="103" t="s">
        <v>45</v>
      </c>
      <c r="I17" s="102" t="str">
        <f>'MENU DU 11 NOV AU 22 DEC'!B33</f>
        <v>FRUIT DE SAISON</v>
      </c>
      <c r="J17" s="102" t="str">
        <f>'MENU DU 11 NOV AU 22 DEC'!C33</f>
        <v>MOUSSE CHOCOLAT</v>
      </c>
      <c r="K17" s="102" t="str">
        <f>'MENU DU 11 NOV AU 22 DEC'!D33</f>
        <v>COMPOTE POMME BANANE</v>
      </c>
      <c r="L17" s="102" t="str">
        <f>'MENU DU 11 NOV AU 22 DEC'!E33</f>
        <v>FONDANT AU CHOCOLAT</v>
      </c>
      <c r="M17" s="102" t="str">
        <f>'MENU DU 11 NOV AU 22 DEC'!F33</f>
        <v>FRUIT DE SAISON</v>
      </c>
    </row>
    <row r="18" spans="1:13" ht="69" customHeight="1" thickBot="1">
      <c r="A18" s="100" t="s">
        <v>46</v>
      </c>
      <c r="B18" s="207" t="str">
        <f>UPPER('MENU DU 11 NOV AU 22 DEC'!B14)</f>
        <v/>
      </c>
      <c r="C18" s="105" t="str">
        <f>UPPER('MENU DU 11 NOV AU 22 DEC'!C14)</f>
        <v>FRUIT DE SAISON</v>
      </c>
      <c r="D18" s="105" t="str">
        <f>UPPER('MENU DU 11 NOV AU 22 DEC'!D14)</f>
        <v>TARTE CHOCOLAT</v>
      </c>
      <c r="E18" s="105" t="str">
        <f>UPPER('MENU DU 11 NOV AU 22 DEC'!E14)</f>
        <v>FRUIT DE SAISON</v>
      </c>
      <c r="F18" s="105" t="str">
        <f>UPPER('MENU DU 11 NOV AU 22 DEC'!F14)</f>
        <v>PARIS-BREST</v>
      </c>
      <c r="H18" s="100" t="s">
        <v>46</v>
      </c>
      <c r="I18" s="105" t="str">
        <f>UPPER('MENU DU 11 NOV AU 22 DEC'!B34)</f>
        <v>CRÈME DESSERT CARAMEL</v>
      </c>
      <c r="J18" s="105" t="str">
        <f>UPPER('MENU DU 11 NOV AU 22 DEC'!C34)</f>
        <v>ANANAS AU SIROP</v>
      </c>
      <c r="K18" s="105" t="str">
        <f>UPPER('MENU DU 11 NOV AU 22 DEC'!D34)</f>
        <v>FRUIT DU CHEF</v>
      </c>
      <c r="L18" s="105" t="str">
        <f>UPPER('MENU DU 11 NOV AU 22 DEC'!E34)</f>
        <v>POIRE POCHÉE</v>
      </c>
      <c r="M18" s="105" t="str">
        <f>UPPER('MENU DU 11 NOV AU 22 DEC'!F34)</f>
        <v>ILE FLOTTANTE</v>
      </c>
    </row>
    <row r="19" spans="1:13" ht="14.1" customHeight="1"/>
    <row r="20" spans="1:13" s="23" customFormat="1" ht="28.35" customHeight="1">
      <c r="C20" s="99" t="s">
        <v>15</v>
      </c>
      <c r="D20" s="99"/>
      <c r="E20" s="99"/>
      <c r="F20" s="99"/>
      <c r="J20" s="99" t="s">
        <v>15</v>
      </c>
      <c r="K20" s="99"/>
      <c r="L20" s="99"/>
      <c r="M20" s="99"/>
    </row>
    <row r="21" spans="1:13" s="2" customFormat="1" ht="14.1" customHeight="1">
      <c r="A21" s="5"/>
      <c r="C21" s="24"/>
      <c r="D21" s="25"/>
      <c r="E21" s="25"/>
      <c r="F21" s="25"/>
      <c r="H21" s="5"/>
      <c r="J21" s="24"/>
      <c r="K21" s="25"/>
      <c r="L21" s="25"/>
      <c r="M21" s="25"/>
    </row>
    <row r="22" spans="1:13" s="7" customFormat="1" ht="28.35" customHeight="1" thickBot="1">
      <c r="A22" s="6"/>
      <c r="B22"/>
      <c r="C22"/>
      <c r="D22"/>
      <c r="E22"/>
      <c r="H22" s="6"/>
      <c r="I22"/>
      <c r="J22"/>
      <c r="K22"/>
      <c r="L22"/>
    </row>
    <row r="23" spans="1:13" ht="42.6" customHeight="1" thickBot="1">
      <c r="C23" s="8" t="s">
        <v>9</v>
      </c>
      <c r="D23" s="9">
        <f>'MENU DU 11 NOV AU 22 DEC'!B43</f>
        <v>43794</v>
      </c>
      <c r="E23" s="10" t="s">
        <v>10</v>
      </c>
      <c r="F23" s="11">
        <f>'MENU DU 11 NOV AU 22 DEC'!H43</f>
        <v>43800</v>
      </c>
      <c r="J23" s="8" t="s">
        <v>9</v>
      </c>
      <c r="K23" s="9">
        <f>'MENU DU 11 NOV AU 22 DEC'!B63</f>
        <v>43801</v>
      </c>
      <c r="L23" s="10" t="s">
        <v>10</v>
      </c>
      <c r="M23" s="11">
        <f>'MENU DU 11 NOV AU 22 DEC'!H63</f>
        <v>43807</v>
      </c>
    </row>
    <row r="24" spans="1:13" ht="14.1" customHeight="1"/>
    <row r="25" spans="1:13" ht="14.1" customHeight="1"/>
    <row r="26" spans="1:13" ht="14.1" customHeight="1"/>
    <row r="27" spans="1:13" ht="14.1" customHeight="1" thickBot="1"/>
    <row r="28" spans="1:13" s="13" customFormat="1" ht="31.15" customHeight="1" thickBot="1">
      <c r="A28" s="12"/>
      <c r="C28" s="14" t="s">
        <v>11</v>
      </c>
      <c r="D28" s="15">
        <f>'MENU DU 11 NOV AU 22 DEC'!A43</f>
        <v>48</v>
      </c>
      <c r="F28" s="4" t="s">
        <v>47</v>
      </c>
      <c r="H28" s="12"/>
      <c r="J28" s="14" t="s">
        <v>11</v>
      </c>
      <c r="K28" s="15">
        <f>'MENU DU 11 NOV AU 22 DEC'!A63</f>
        <v>49</v>
      </c>
      <c r="M28" s="4" t="s">
        <v>47</v>
      </c>
    </row>
    <row r="29" spans="1:13" ht="28.35" customHeight="1" thickBot="1"/>
    <row r="30" spans="1:13" s="5" customFormat="1" ht="33" customHeight="1" thickBot="1">
      <c r="A30" s="16"/>
      <c r="B30" s="17" t="s">
        <v>0</v>
      </c>
      <c r="C30" s="101" t="s">
        <v>1</v>
      </c>
      <c r="D30" s="17" t="s">
        <v>2</v>
      </c>
      <c r="E30" s="101" t="s">
        <v>3</v>
      </c>
      <c r="F30" s="17" t="s">
        <v>4</v>
      </c>
      <c r="H30" s="16"/>
      <c r="I30" s="17" t="s">
        <v>0</v>
      </c>
      <c r="J30" s="101" t="s">
        <v>1</v>
      </c>
      <c r="K30" s="17" t="s">
        <v>2</v>
      </c>
      <c r="L30" s="101" t="s">
        <v>3</v>
      </c>
      <c r="M30" s="17" t="s">
        <v>4</v>
      </c>
    </row>
    <row r="31" spans="1:13" ht="74.25" customHeight="1">
      <c r="A31" s="103" t="s">
        <v>38</v>
      </c>
      <c r="B31" s="102" t="str">
        <f>'MENU DU 11 NOV AU 22 DEC'!B46</f>
        <v>CREPE AUX CHAMPIGNONS</v>
      </c>
      <c r="C31" s="102" t="str">
        <f>'MENU DU 11 NOV AU 22 DEC'!C45</f>
        <v>SALADE DE PATES
AU SURIMI</v>
      </c>
      <c r="D31" s="102" t="str">
        <f>'MENU DU 11 NOV AU 22 DEC'!D45</f>
        <v>PATE DE CAMPAGNE</v>
      </c>
      <c r="E31" s="102" t="str">
        <f>'MENU DU 11 NOV AU 22 DEC'!E45</f>
        <v>SALADE TUNISIENNE</v>
      </c>
      <c r="F31" s="102" t="str">
        <f>'MENU DU 11 NOV AU 22 DEC'!F45</f>
        <v xml:space="preserve">POMMES DE TERRE
AU THON </v>
      </c>
      <c r="H31" s="103" t="s">
        <v>38</v>
      </c>
      <c r="I31" s="102" t="str">
        <f>'MENU DU 11 NOV AU 22 DEC'!B66</f>
        <v>FEUILLETE BOLOGNAISE</v>
      </c>
      <c r="J31" s="102" t="str">
        <f>'MENU DU 11 NOV AU 22 DEC'!C65</f>
        <v>EMINCES 
DE CHOUX BLANCS</v>
      </c>
      <c r="K31" s="102" t="str">
        <f>'MENU DU 11 NOV AU 22 DEC'!D65</f>
        <v>SAUCISSON A L'AIL</v>
      </c>
      <c r="L31" s="102" t="str">
        <f>'MENU DU 11 NOV AU 22 DEC'!E65</f>
        <v>CAROTTES RAPEES</v>
      </c>
      <c r="M31" s="102" t="str">
        <f>'MENU DU 11 NOV AU 22 DEC'!F65</f>
        <v>SALADE CROUTONS EMMENTAL RAPE</v>
      </c>
    </row>
    <row r="32" spans="1:13" ht="74.25" customHeight="1" thickBot="1">
      <c r="A32" s="100" t="s">
        <v>39</v>
      </c>
      <c r="B32" s="105" t="str">
        <f>UPPER('MENU DU 11 NOV AU 22 DEC'!B47)</f>
        <v>ASPERGES VINAIGRETTE</v>
      </c>
      <c r="C32" s="105" t="str">
        <f>UPPER('MENU DU 11 NOV AU 22 DEC'!C47)</f>
        <v>RILLETTE DE THON</v>
      </c>
      <c r="D32" s="105" t="str">
        <f>UPPER('MENU DU 11 NOV AU 22 DEC'!D47)</f>
        <v>POTAGE DE LÉGUMES MAISON</v>
      </c>
      <c r="E32" s="105" t="str">
        <f>UPPER('MENU DU 11 NOV AU 22 DEC'!E47)</f>
        <v>EMINCÉ DE FENOUIL
VINAIGRETTE SUCRÉE</v>
      </c>
      <c r="F32" s="105" t="str">
        <f>UPPER('MENU DU 11 NOV AU 22 DEC'!F47)</f>
        <v>SARDINE À L'HUILE</v>
      </c>
      <c r="H32" s="100" t="s">
        <v>39</v>
      </c>
      <c r="I32" s="105" t="str">
        <f>UPPER('MENU DU 11 NOV AU 22 DEC'!B67)</f>
        <v>CONCOMBRES À LA CRÈME DE MOUTARDE</v>
      </c>
      <c r="J32" s="105" t="str">
        <f>UPPER('MENU DU 11 NOV AU 22 DEC'!C67)</f>
        <v>OEUFS DURS MIMOSAS</v>
      </c>
      <c r="K32" s="105" t="str">
        <f>UPPER('MENU DU 11 NOV AU 22 DEC'!D67)</f>
        <v>TERRINE DE LÉGUMES</v>
      </c>
      <c r="L32" s="105" t="str">
        <f>UPPER('MENU DU 11 NOV AU 22 DEC'!E67)</f>
        <v>CHAMPIGNONS À LA GRECQUE</v>
      </c>
      <c r="M32" s="105" t="str">
        <f>UPPER('MENU DU 11 NOV AU 22 DEC'!F67)</f>
        <v>PÂTÉ EN CROUTE</v>
      </c>
    </row>
    <row r="33" spans="1:14" ht="74.25" customHeight="1" thickBot="1">
      <c r="A33" s="104" t="s">
        <v>40</v>
      </c>
      <c r="B33" s="102" t="str">
        <f>'MENU DU 11 NOV AU 22 DEC'!B48</f>
        <v>NUGGETS DE VOLAILLE</v>
      </c>
      <c r="C33" s="102" t="str">
        <f>'MENU DU 11 NOV AU 22 DEC'!C48</f>
        <v>ESTOUFADE DE BŒUF</v>
      </c>
      <c r="D33" s="102" t="str">
        <f>'MENU DU 11 NOV AU 22 DEC'!D48</f>
        <v>BLANQUETTE DE DINDE</v>
      </c>
      <c r="E33" s="102" t="str">
        <f>'MENU DU 11 NOV AU 22 DEC'!E48</f>
        <v>COUSCOUS
(Boulettes d'agneau)</v>
      </c>
      <c r="F33" s="102" t="str">
        <f>'MENU DU 11 NOV AU 22 DEC'!F48</f>
        <v>DOS DE MERLU
Sauce du chef</v>
      </c>
      <c r="H33" s="104" t="s">
        <v>40</v>
      </c>
      <c r="I33" s="102" t="str">
        <f>'MENU DU 11 NOV AU 22 DEC'!B68</f>
        <v>POISSON MEUNIERE</v>
      </c>
      <c r="J33" s="102" t="str">
        <f>'MENU DU 11 NOV AU 22 DEC'!C68</f>
        <v>SAUTE DE PORC</v>
      </c>
      <c r="K33" s="102" t="str">
        <f>'MENU DU 11 NOV AU 22 DEC'!D68</f>
        <v>ESCALOPE DE DINDE
sauce forestière</v>
      </c>
      <c r="L33" s="102" t="str">
        <f>'MENU DU 11 NOV AU 22 DEC'!E68</f>
        <v>GALETTE BOULGOUR P.CHICHE EMMENTAL</v>
      </c>
      <c r="M33" s="102" t="str">
        <f>'MENU DU 11 NOV AU 22 DEC'!F68</f>
        <v>TARTIFLETTE</v>
      </c>
    </row>
    <row r="34" spans="1:14" ht="74.25" customHeight="1">
      <c r="A34" s="103" t="s">
        <v>41</v>
      </c>
      <c r="B34" s="102" t="str">
        <f>'MENU DU 11 NOV AU 22 DEC'!B49</f>
        <v>PUREE DE CAROTTES</v>
      </c>
      <c r="C34" s="102" t="str">
        <f>'MENU DU 11 NOV AU 22 DEC'!C49</f>
        <v>HARICOTS VERTS
PERSILLES</v>
      </c>
      <c r="D34" s="102" t="str">
        <f>'MENU DU 11 NOV AU 22 DEC'!D49</f>
        <v>JULIENNE DE LEGUMES
et riz pilaf</v>
      </c>
      <c r="E34" s="102" t="str">
        <f>'MENU DU 11 NOV AU 22 DEC'!E49</f>
        <v>SEMOULE &amp; LEGUMES COUSCOUS</v>
      </c>
      <c r="F34" s="102" t="str">
        <f>'MENU DU 11 NOV AU 22 DEC'!F49</f>
        <v>FONDU DE POIREAUX</v>
      </c>
      <c r="H34" s="103" t="s">
        <v>41</v>
      </c>
      <c r="I34" s="102" t="str">
        <f>'MENU DU 11 NOV AU 22 DEC'!B69</f>
        <v>SALSIFIS &amp; PdTERRE BECHAMEL</v>
      </c>
      <c r="J34" s="102" t="str">
        <f>'MENU DU 11 NOV AU 22 DEC'!C69</f>
        <v>POMMES SAUTEES</v>
      </c>
      <c r="K34" s="102" t="str">
        <f>'MENU DU 11 NOV AU 22 DEC'!D69</f>
        <v>HARICOTS BEURRE
et purée de pomme de terre</v>
      </c>
      <c r="L34" s="102" t="str">
        <f>'MENU DU 11 NOV AU 22 DEC'!E69</f>
        <v>COQUILLETTES</v>
      </c>
      <c r="M34" s="102" t="str">
        <f>'MENU DU 11 NOV AU 22 DEC'!F69</f>
        <v>MAISON</v>
      </c>
    </row>
    <row r="35" spans="1:14" ht="74.25" customHeight="1" thickBot="1">
      <c r="A35" s="100" t="s">
        <v>42</v>
      </c>
      <c r="B35" s="105" t="str">
        <f>UPPER('MENU DU 11 NOV AU 22 DEC'!B50:F50)</f>
        <v>CHOUX DE BRUXELLES</v>
      </c>
      <c r="C35" s="105" t="str">
        <f>UPPER('MENU DU 11 NOV AU 22 DEC'!C50:G50)</f>
        <v>POMMES VAPEURS</v>
      </c>
      <c r="D35" s="105" t="str">
        <f>UPPER('MENU DU 11 NOV AU 22 DEC'!D50:H50)</f>
        <v>RIZ PILAF</v>
      </c>
      <c r="E35" s="105" t="str">
        <f>UPPER('MENU DU 11 NOV AU 22 DEC'!E50:I50)</f>
        <v>-</v>
      </c>
      <c r="F35" s="105" t="str">
        <f>UPPER('MENU DU 11 NOV AU 22 DEC'!F50:J50)</f>
        <v>COQUILLETTES</v>
      </c>
      <c r="H35" s="100" t="s">
        <v>42</v>
      </c>
      <c r="I35" s="105" t="str">
        <f>UPPER('MENU DU 11 NOV AU 22 DEC'!B70)</f>
        <v>POMMES VAPEURS</v>
      </c>
      <c r="J35" s="105" t="str">
        <f>UPPER('MENU DU 11 NOV AU 22 DEC'!C70)</f>
        <v>CŒUR DE CÉLÉRIS</v>
      </c>
      <c r="K35" s="105" t="str">
        <f>UPPER('MENU DU 11 NOV AU 22 DEC'!D70)</f>
        <v>PURÉE DE POMME DE TERRE</v>
      </c>
      <c r="L35" s="105" t="str">
        <f>UPPER('MENU DU 11 NOV AU 22 DEC'!E70)</f>
        <v>RATATOUILLE</v>
      </c>
      <c r="M35" s="105" t="str">
        <f>UPPER('MENU DU 11 NOV AU 22 DEC'!F70)</f>
        <v>SALADE VERTE</v>
      </c>
    </row>
    <row r="36" spans="1:14" ht="74.25" customHeight="1">
      <c r="A36" s="103" t="s">
        <v>43</v>
      </c>
      <c r="B36" s="102" t="str">
        <f>'MENU DU 11 NOV AU 22 DEC'!B51</f>
        <v>TARTARE</v>
      </c>
      <c r="C36" s="102" t="str">
        <f>'MENU DU 11 NOV AU 22 DEC'!C51</f>
        <v>KIRI</v>
      </c>
      <c r="D36" s="102" t="str">
        <f>'MENU DU 11 NOV AU 22 DEC'!D51</f>
        <v>PETIT SUISSE SUCRE</v>
      </c>
      <c r="E36" s="102" t="str">
        <f>'MENU DU 11 NOV AU 22 DEC'!E51</f>
        <v>BUCHETTE DE CHEVRE</v>
      </c>
      <c r="F36" s="102" t="str">
        <f>'MENU DU 11 NOV AU 22 DEC'!F51</f>
        <v>FROMAGE BLANC SUCRE</v>
      </c>
      <c r="H36" s="103" t="s">
        <v>43</v>
      </c>
      <c r="I36" s="102" t="str">
        <f>'MENU DU 11 NOV AU 22 DEC'!B71</f>
        <v>YAOURT NATURE SUCRE</v>
      </c>
      <c r="J36" s="102" t="str">
        <f>'MENU DU 11 NOV AU 22 DEC'!C71</f>
        <v xml:space="preserve">GOUDA </v>
      </c>
      <c r="K36" s="102" t="str">
        <f>'MENU DU 11 NOV AU 22 DEC'!D71</f>
        <v xml:space="preserve">CAMEMBERT </v>
      </c>
      <c r="L36" s="102" t="str">
        <f>'MENU DU 11 NOV AU 22 DEC'!E71</f>
        <v xml:space="preserve">VACHE QUI RIT </v>
      </c>
      <c r="M36" s="102" t="str">
        <f>'MENU DU 11 NOV AU 22 DEC'!F71</f>
        <v>PETIT SUISSE SUCRE</v>
      </c>
    </row>
    <row r="37" spans="1:14" s="13" customFormat="1" ht="74.25" customHeight="1" thickBot="1">
      <c r="A37" s="100" t="s">
        <v>44</v>
      </c>
      <c r="B37" s="105" t="str">
        <f>UPPER('MENU DU 11 NOV AU 22 DEC'!B52)</f>
        <v>SAINT-PAULIN</v>
      </c>
      <c r="C37" s="105" t="str">
        <f>UPPER('MENU DU 11 NOV AU 22 DEC'!C52)</f>
        <v>MIMOLETTE</v>
      </c>
      <c r="D37" s="105" t="str">
        <f>UPPER('MENU DU 11 NOV AU 22 DEC'!D52)</f>
        <v>BLEU</v>
      </c>
      <c r="E37" s="105" t="str">
        <f>UPPER('MENU DU 11 NOV AU 22 DEC'!E52)</f>
        <v>FAISSELLE</v>
      </c>
      <c r="F37" s="105" t="str">
        <f>UPPER('MENU DU 11 NOV AU 22 DEC'!F52)</f>
        <v>TOME GRISE</v>
      </c>
      <c r="H37" s="100" t="s">
        <v>44</v>
      </c>
      <c r="I37" s="105" t="str">
        <f>UPPER('MENU DU 11 NOV AU 22 DEC'!B72)</f>
        <v>TOME BLANCHE</v>
      </c>
      <c r="J37" s="105" t="str">
        <f>UPPER('MENU DU 11 NOV AU 22 DEC'!C72)</f>
        <v xml:space="preserve">FROMAGE BLANC NATURE </v>
      </c>
      <c r="K37" s="105" t="str">
        <f>UPPER('MENU DU 11 NOV AU 22 DEC'!D72)</f>
        <v>SAINT-NECTAIRE</v>
      </c>
      <c r="L37" s="105" t="str">
        <f>UPPER('MENU DU 11 NOV AU 22 DEC'!E72)</f>
        <v>YAOURT NATURE</v>
      </c>
      <c r="M37" s="105" t="str">
        <f>UPPER('MENU DU 11 NOV AU 22 DEC'!F72)</f>
        <v>BÛCHE DU PILAT</v>
      </c>
    </row>
    <row r="38" spans="1:14" ht="74.25" customHeight="1">
      <c r="A38" s="103" t="s">
        <v>45</v>
      </c>
      <c r="B38" s="102" t="str">
        <f>'MENU DU 11 NOV AU 22 DEC'!B53</f>
        <v>FRUIT DE SAISON</v>
      </c>
      <c r="C38" s="102" t="str">
        <f>'MENU DU 11 NOV AU 22 DEC'!C53</f>
        <v>NOVLY CHOCOLAT</v>
      </c>
      <c r="D38" s="102" t="str">
        <f>'MENU DU 11 NOV AU 22 DEC'!D53</f>
        <v>FRUIT DU CHEF</v>
      </c>
      <c r="E38" s="102" t="str">
        <f>'MENU DU 11 NOV AU 22 DEC'!E53</f>
        <v>TARTE COCO</v>
      </c>
      <c r="F38" s="102" t="str">
        <f>'MENU DU 11 NOV AU 22 DEC'!F53</f>
        <v>FLAN NAPPE CARAMEL</v>
      </c>
      <c r="H38" s="103" t="s">
        <v>45</v>
      </c>
      <c r="I38" s="102" t="str">
        <f>'MENU DU 11 NOV AU 22 DEC'!B73</f>
        <v>FRUIT DE SAISON</v>
      </c>
      <c r="J38" s="102" t="str">
        <f>'MENU DU 11 NOV AU 22 DEC'!C73</f>
        <v>CREME DESSERT CARAMEL</v>
      </c>
      <c r="K38" s="102" t="str">
        <f>'MENU DU 11 NOV AU 22 DEC'!D73</f>
        <v xml:space="preserve">SEMOULE AU LAIT 
MAISON </v>
      </c>
      <c r="L38" s="102" t="str">
        <f>'MENU DU 11 NOV AU 22 DEC'!E73</f>
        <v>COMPOTE</v>
      </c>
      <c r="M38" s="102" t="str">
        <f>'MENU DU 11 NOV AU 22 DEC'!F73</f>
        <v>FRUIT DE SAISON</v>
      </c>
    </row>
    <row r="39" spans="1:14" s="5" customFormat="1" ht="74.25" customHeight="1" thickBot="1">
      <c r="A39" s="100" t="s">
        <v>46</v>
      </c>
      <c r="B39" s="105" t="str">
        <f>UPPER('MENU DU 11 NOV AU 22 DEC'!B54)</f>
        <v>YAOURT AROMATISÉ</v>
      </c>
      <c r="C39" s="105" t="str">
        <f>UPPER('MENU DU 11 NOV AU 22 DEC'!C54)</f>
        <v>FRUIT DE SAISON</v>
      </c>
      <c r="D39" s="105" t="str">
        <f>UPPER('MENU DU 11 NOV AU 22 DEC'!D54)</f>
        <v>MOUSSE CITRON</v>
      </c>
      <c r="E39" s="105" t="str">
        <f>UPPER('MENU DU 11 NOV AU 22 DEC'!E54)</f>
        <v>CRÈME DESSERT</v>
      </c>
      <c r="F39" s="105" t="str">
        <f>UPPER('MENU DU 11 NOV AU 22 DEC'!F54)</f>
        <v>FRUIT DE SAISON</v>
      </c>
      <c r="H39" s="100" t="s">
        <v>46</v>
      </c>
      <c r="I39" s="105" t="str">
        <f>UPPER('MENU DU 11 NOV AU 22 DEC'!B74)</f>
        <v>GAUFFRE AU SUCRE</v>
      </c>
      <c r="J39" s="105" t="str">
        <f>UPPER('MENU DU 11 NOV AU 22 DEC'!C74)</f>
        <v>PÊCHE AU SIROP</v>
      </c>
      <c r="K39" s="105" t="str">
        <f>UPPER('MENU DU 11 NOV AU 22 DEC'!D74)</f>
        <v>FRUIT DU CHEF</v>
      </c>
      <c r="L39" s="105" t="str">
        <f>UPPER('MENU DU 11 NOV AU 22 DEC'!E74)</f>
        <v>GRILLÉ ABRICOT</v>
      </c>
      <c r="M39" s="105" t="str">
        <f>UPPER('MENU DU 11 NOV AU 22 DEC'!F74)</f>
        <v>SALADE DE FRUITS FRAIS</v>
      </c>
      <c r="N39" s="12"/>
    </row>
    <row r="40" spans="1:14" ht="14.1" customHeight="1"/>
    <row r="41" spans="1:14" s="23" customFormat="1" ht="28.35" customHeight="1">
      <c r="C41" s="99" t="s">
        <v>15</v>
      </c>
      <c r="D41" s="99"/>
      <c r="E41" s="99"/>
      <c r="F41" s="99"/>
      <c r="J41" s="99" t="s">
        <v>15</v>
      </c>
      <c r="K41" s="99"/>
      <c r="L41" s="99"/>
      <c r="M41" s="99"/>
    </row>
    <row r="42" spans="1:14" s="2" customFormat="1" ht="14.1" customHeight="1">
      <c r="A42" s="5"/>
      <c r="C42" s="24"/>
      <c r="D42" s="25"/>
      <c r="E42" s="25"/>
      <c r="F42" s="25"/>
      <c r="H42" s="5"/>
      <c r="J42" s="24"/>
      <c r="K42" s="25"/>
      <c r="L42" s="25"/>
      <c r="M42" s="25"/>
    </row>
    <row r="43" spans="1:14" s="7" customFormat="1" ht="28.35" customHeight="1" thickBot="1">
      <c r="A43" s="6"/>
      <c r="B43"/>
      <c r="C43"/>
      <c r="D43"/>
      <c r="E43"/>
      <c r="H43" s="6"/>
      <c r="I43"/>
      <c r="J43"/>
      <c r="K43"/>
      <c r="L43"/>
    </row>
    <row r="44" spans="1:14" ht="42.6" customHeight="1" thickBot="1">
      <c r="C44" s="8" t="s">
        <v>9</v>
      </c>
      <c r="D44" s="9">
        <f>'MENU DU 11 NOV AU 22 DEC'!B83</f>
        <v>43808</v>
      </c>
      <c r="E44" s="10" t="s">
        <v>10</v>
      </c>
      <c r="F44" s="11">
        <f>'MENU DU 11 NOV AU 22 DEC'!H83</f>
        <v>43814</v>
      </c>
      <c r="J44" s="8" t="s">
        <v>9</v>
      </c>
      <c r="K44" s="9">
        <f>'MENU DU 11 NOV AU 22 DEC'!B103</f>
        <v>43815</v>
      </c>
      <c r="L44" s="10" t="s">
        <v>10</v>
      </c>
      <c r="M44" s="11">
        <f>'MENU DU 11 NOV AU 22 DEC'!H103</f>
        <v>43821</v>
      </c>
    </row>
    <row r="45" spans="1:14" ht="14.1" customHeight="1"/>
    <row r="46" spans="1:14" ht="14.1" customHeight="1"/>
    <row r="47" spans="1:14" ht="14.1" customHeight="1"/>
    <row r="48" spans="1:14" ht="14.1" customHeight="1" thickBot="1"/>
    <row r="49" spans="1:13" s="1" customFormat="1" ht="31.15" customHeight="1" thickBot="1">
      <c r="A49" s="5"/>
      <c r="C49" s="14" t="s">
        <v>11</v>
      </c>
      <c r="D49" s="15">
        <f>'MENU DU 11 NOV AU 22 DEC'!A83</f>
        <v>50</v>
      </c>
      <c r="F49" s="4" t="s">
        <v>47</v>
      </c>
      <c r="H49" s="5"/>
      <c r="J49" s="14" t="s">
        <v>11</v>
      </c>
      <c r="K49" s="15">
        <f>'MENU DU 11 NOV AU 22 DEC'!A103</f>
        <v>51</v>
      </c>
      <c r="M49" s="4" t="s">
        <v>47</v>
      </c>
    </row>
    <row r="50" spans="1:13" ht="28.35" customHeight="1" thickBot="1"/>
    <row r="51" spans="1:13" s="5" customFormat="1" ht="26.25" customHeight="1" thickBot="1">
      <c r="A51" s="16"/>
      <c r="B51" s="17" t="s">
        <v>0</v>
      </c>
      <c r="C51" s="101" t="s">
        <v>1</v>
      </c>
      <c r="D51" s="17" t="s">
        <v>2</v>
      </c>
      <c r="E51" s="101" t="s">
        <v>3</v>
      </c>
      <c r="F51" s="17" t="s">
        <v>4</v>
      </c>
      <c r="H51" s="16"/>
      <c r="I51" s="17" t="s">
        <v>0</v>
      </c>
      <c r="J51" s="101" t="s">
        <v>1</v>
      </c>
      <c r="K51" s="17" t="s">
        <v>2</v>
      </c>
      <c r="L51" s="101" t="s">
        <v>3</v>
      </c>
      <c r="M51" s="17" t="s">
        <v>4</v>
      </c>
    </row>
    <row r="52" spans="1:13" ht="72" customHeight="1">
      <c r="A52" s="103" t="s">
        <v>38</v>
      </c>
      <c r="B52" s="102" t="str">
        <f>'MENU DU 11 NOV AU 22 DEC'!B86</f>
        <v>RILLETTE - CORNICHON</v>
      </c>
      <c r="C52" s="102" t="str">
        <f>'MENU DU 11 NOV AU 22 DEC'!C85</f>
        <v>CELERI REMOULADE</v>
      </c>
      <c r="D52" s="102" t="str">
        <f>'MENU DU 11 NOV AU 22 DEC'!D85</f>
        <v>PIZZA</v>
      </c>
      <c r="E52" s="242" t="str">
        <f>'MENU DU 11 NOV AU 22 DEC'!E85</f>
        <v>FEUILLETE FROMAGE</v>
      </c>
      <c r="F52" s="102" t="str">
        <f>'MENU DU 11 NOV AU 22 DEC'!F85</f>
        <v>SALADE DE RIZ</v>
      </c>
      <c r="H52" s="103" t="s">
        <v>38</v>
      </c>
      <c r="I52" s="102" t="str">
        <f>'MENU DU 11 NOV AU 22 DEC'!B106</f>
        <v>SALADE VERTE AU MAIS</v>
      </c>
      <c r="J52" s="102" t="str">
        <f>'MENU DU 11 NOV AU 22 DEC'!C105</f>
        <v>SEGMENTS PAMPLEMOUSSE 
&amp; MANDARINE</v>
      </c>
      <c r="K52" s="102" t="str">
        <f>'MENU DU 11 NOV AU 22 DEC'!D105</f>
        <v>TABOULE</v>
      </c>
      <c r="L52" s="102" t="str">
        <f>'MENU DU 11 NOV AU 22 DEC'!E105</f>
        <v>CHOU CHINOIS</v>
      </c>
      <c r="M52" s="102" t="str">
        <f>'MENU DU 11 NOV AU 22 DEC'!F105</f>
        <v>BETTERAVES VINAIGRETTE</v>
      </c>
    </row>
    <row r="53" spans="1:13" ht="72" customHeight="1" thickBot="1">
      <c r="A53" s="100" t="s">
        <v>39</v>
      </c>
      <c r="B53" s="105" t="str">
        <f>UPPER('MENU DU 11 NOV AU 22 DEC'!B87)</f>
        <v>MAQUEREAU 
À LA MOUTARDE</v>
      </c>
      <c r="C53" s="105" t="str">
        <f>UPPER('MENU DU 11 NOV AU 22 DEC'!C87)</f>
        <v>SALAMI</v>
      </c>
      <c r="D53" s="105" t="str">
        <f>UPPER('MENU DU 11 NOV AU 22 DEC'!D87)</f>
        <v>DEMI POMELOS</v>
      </c>
      <c r="E53" s="243" t="str">
        <f>UPPER('MENU DU 11 NOV AU 22 DEC'!E87)</f>
        <v>SALADE D'ENDIVES</v>
      </c>
      <c r="F53" s="105" t="str">
        <f>UPPER('MENU DU 11 NOV AU 22 DEC'!F87)</f>
        <v>MOUSSE DE FOIE
CORNICHONS</v>
      </c>
      <c r="H53" s="100" t="s">
        <v>39</v>
      </c>
      <c r="I53" s="105" t="str">
        <f>UPPER('MENU DU 11 NOV AU 22 DEC'!B107)</f>
        <v xml:space="preserve">FROMAGE DE TÊTE </v>
      </c>
      <c r="J53" s="105" t="str">
        <f>UPPER('MENU DU 11 NOV AU 22 DEC'!C107)</f>
        <v>ŒUFS DURS MAYONNAISE</v>
      </c>
      <c r="K53" s="105" t="str">
        <f>UPPER('MENU DU 11 NOV AU 22 DEC'!D107)</f>
        <v>BLANC DE POIREAUX VINAIGRETTE</v>
      </c>
      <c r="L53" s="105" t="str">
        <f>UPPER('MENU DU 11 NOV AU 22 DEC'!E107)</f>
        <v>POTAGE DU CHEF</v>
      </c>
      <c r="M53" s="105" t="str">
        <f>UPPER('MENU DU 11 NOV AU 22 DEC'!F107)</f>
        <v>CAROTTES RÂPÉES</v>
      </c>
    </row>
    <row r="54" spans="1:13" ht="72" customHeight="1" thickBot="1">
      <c r="A54" s="104" t="s">
        <v>40</v>
      </c>
      <c r="B54" s="102" t="str">
        <f>'MENU DU 11 NOV AU 22 DEC'!B88</f>
        <v>JAMBON 
GRILL BRAISEE</v>
      </c>
      <c r="C54" s="102" t="str">
        <f>'MENU DU 11 NOV AU 22 DEC'!C88</f>
        <v>SAUTE DE DINDE</v>
      </c>
      <c r="D54" s="102" t="str">
        <f>'MENU DU 11 NOV AU 22 DEC'!D88</f>
        <v>BŒUF AU PAPRIKA</v>
      </c>
      <c r="E54" s="242" t="str">
        <f>'MENU DU 11 NOV AU 22 DEC'!E88</f>
        <v>BLANQUETTE 
DE POISSON</v>
      </c>
      <c r="F54" s="102" t="str">
        <f>'MENU DU 11 NOV AU 22 DEC'!F88</f>
        <v>STEAK HACHE DE VEAU</v>
      </c>
      <c r="H54" s="104" t="s">
        <v>40</v>
      </c>
      <c r="I54" s="102" t="str">
        <f>'MENU DU 11 NOV AU 22 DEC'!B108</f>
        <v>HACHIS PARMENTIER</v>
      </c>
      <c r="J54" s="102" t="str">
        <f>'MENU DU 11 NOV AU 22 DEC'!C108</f>
        <v>CUISSE DE POULET</v>
      </c>
      <c r="K54" s="102" t="str">
        <f>'MENU DU 11 NOV AU 22 DEC'!D108</f>
        <v>CHILI CON CARNE</v>
      </c>
      <c r="L54" s="102" t="str">
        <f>'MENU DU 11 NOV AU 22 DEC'!E108</f>
        <v>DUO DE SAUCISSES
(Chipo, merguez)</v>
      </c>
      <c r="M54" s="102" t="str">
        <f>'MENU DU 11 NOV AU 22 DEC'!F108</f>
        <v xml:space="preserve"> BOULETTES VEGETALES
sauce ketchup</v>
      </c>
    </row>
    <row r="55" spans="1:13" ht="72" customHeight="1">
      <c r="A55" s="103" t="s">
        <v>41</v>
      </c>
      <c r="B55" s="102" t="str">
        <f>'MENU DU 11 NOV AU 22 DEC'!B89</f>
        <v>HARICOTS BEURRE</v>
      </c>
      <c r="C55" s="102" t="str">
        <f>'MENU DU 11 NOV AU 22 DEC'!C89</f>
        <v>MACARONIS</v>
      </c>
      <c r="D55" s="102" t="str">
        <f>'MENU DU 11 NOV AU 22 DEC'!D89</f>
        <v>CAROTTES AU JUS
et pommes rissolées</v>
      </c>
      <c r="E55" s="242" t="str">
        <f>'MENU DU 11 NOV AU 22 DEC'!E89</f>
        <v>POMMES VAPEURS</v>
      </c>
      <c r="F55" s="102" t="str">
        <f>'MENU DU 11 NOV AU 22 DEC'!F89</f>
        <v>FARFALLES</v>
      </c>
      <c r="H55" s="103" t="s">
        <v>41</v>
      </c>
      <c r="I55" s="102" t="str">
        <f>'MENU DU 11 NOV AU 22 DEC'!B109</f>
        <v>SALADE VERTE</v>
      </c>
      <c r="J55" s="102" t="str">
        <f>'MENU DU 11 NOV AU 22 DEC'!C109</f>
        <v>PETITS POIS A L'ETUVE</v>
      </c>
      <c r="K55" s="102" t="str">
        <f>'MENU DU 11 NOV AU 22 DEC'!D109</f>
        <v>RIZ et 
SALADE VERTE</v>
      </c>
      <c r="L55" s="102" t="str">
        <f>'MENU DU 11 NOV AU 22 DEC'!E109</f>
        <v>POMMES FRITES</v>
      </c>
      <c r="M55" s="102" t="str">
        <f>'MENU DU 11 NOV AU 22 DEC'!F109</f>
        <v>HARICOTS VERTS</v>
      </c>
    </row>
    <row r="56" spans="1:13" ht="72" customHeight="1" thickBot="1">
      <c r="A56" s="100" t="s">
        <v>42</v>
      </c>
      <c r="B56" s="105" t="str">
        <f>UPPER('MENU DU 11 NOV AU 22 DEC'!B90)</f>
        <v>FLAGEOLETS</v>
      </c>
      <c r="C56" s="105" t="str">
        <f>UPPER('MENU DU 11 NOV AU 22 DEC'!C90)</f>
        <v>JARDINIÈRE DE LÉGUMES</v>
      </c>
      <c r="D56" s="105" t="str">
        <f>UPPER('MENU DU 11 NOV AU 22 DEC'!D90)</f>
        <v>POMMES RISSOLÉES</v>
      </c>
      <c r="E56" s="243" t="str">
        <f>UPPER('MENU DU 11 NOV AU 22 DEC'!E90)</f>
        <v>COQUILLETTES</v>
      </c>
      <c r="F56" s="105" t="str">
        <f>UPPER('MENU DU 11 NOV AU 22 DEC'!F90)</f>
        <v>POÊLÉE CAMPAGNARDE</v>
      </c>
      <c r="G56" s="105" t="str">
        <f>UPPER('MENU DU 11 NOV AU 22 DEC'!G90)</f>
        <v/>
      </c>
      <c r="H56" s="100" t="s">
        <v>42</v>
      </c>
      <c r="I56" s="105" t="str">
        <f>UPPER('MENU DU 11 NOV AU 22 DEC'!B110)</f>
        <v>BRUNOISE DE LÉGUMES</v>
      </c>
      <c r="J56" s="105" t="str">
        <f>UPPER('MENU DU 11 NOV AU 22 DEC'!C110)</f>
        <v>POÊLÉE DE LÉGUMES</v>
      </c>
      <c r="K56" s="105" t="str">
        <f>UPPER('MENU DU 11 NOV AU 22 DEC'!D110)</f>
        <v>SALADE VERTE</v>
      </c>
      <c r="L56" s="105" t="str">
        <f>UPPER('MENU DU 11 NOV AU 22 DEC'!E110)</f>
        <v>SALSIFIS CARAMÉLISÉS</v>
      </c>
      <c r="M56" s="105" t="str">
        <f>UPPER('MENU DU 11 NOV AU 22 DEC'!F110)</f>
        <v>CAROTTES PERSILLÉES</v>
      </c>
    </row>
    <row r="57" spans="1:13" ht="72" customHeight="1">
      <c r="A57" s="103" t="s">
        <v>43</v>
      </c>
      <c r="B57" s="102" t="str">
        <f>'MENU DU 11 NOV AU 22 DEC'!B91</f>
        <v xml:space="preserve">SAMOS </v>
      </c>
      <c r="C57" s="102" t="str">
        <f>'MENU DU 11 NOV AU 22 DEC'!C91</f>
        <v xml:space="preserve">BRIE </v>
      </c>
      <c r="D57" s="102" t="str">
        <f>'MENU DU 11 NOV AU 22 DEC'!D91</f>
        <v xml:space="preserve">TARTARE AIL &amp; FINES HERBES </v>
      </c>
      <c r="E57" s="242" t="str">
        <f>'MENU DU 11 NOV AU 22 DEC'!E91</f>
        <v>EMMENTAL</v>
      </c>
      <c r="F57" s="102" t="str">
        <f>'MENU DU 11 NOV AU 22 DEC'!F91</f>
        <v>YAOURT SUCRE</v>
      </c>
      <c r="H57" s="103" t="s">
        <v>43</v>
      </c>
      <c r="I57" s="102" t="str">
        <f>'MENU DU 11 NOV AU 22 DEC'!B111</f>
        <v>CANTADOU</v>
      </c>
      <c r="J57" s="102" t="str">
        <f>'MENU DU 11 NOV AU 22 DEC'!C111</f>
        <v>TARTARE</v>
      </c>
      <c r="K57" s="102" t="str">
        <f>'MENU DU 11 NOV AU 22 DEC'!D111</f>
        <v>RONDELE</v>
      </c>
      <c r="L57" s="102" t="str">
        <f>'MENU DU 11 NOV AU 22 DEC'!E111</f>
        <v>CANTAL</v>
      </c>
      <c r="M57" s="102" t="str">
        <f>'MENU DU 11 NOV AU 22 DEC'!F111</f>
        <v>SAMOS</v>
      </c>
    </row>
    <row r="58" spans="1:13" s="13" customFormat="1" ht="72" customHeight="1" thickBot="1">
      <c r="A58" s="100" t="s">
        <v>44</v>
      </c>
      <c r="B58" s="105" t="str">
        <f>UPPER('MENU DU 11 NOV AU 22 DEC'!B92:F92)</f>
        <v xml:space="preserve">SAINT-ALBRAY </v>
      </c>
      <c r="C58" s="105" t="str">
        <f>UPPER('MENU DU 11 NOV AU 22 DEC'!C92:G92)</f>
        <v xml:space="preserve">KIRI </v>
      </c>
      <c r="D58" s="105" t="str">
        <f>UPPER('MENU DU 11 NOV AU 22 DEC'!D92:H92)</f>
        <v>BLEU</v>
      </c>
      <c r="E58" s="243" t="str">
        <f>UPPER('MENU DU 11 NOV AU 22 DEC'!E92:I92)</f>
        <v xml:space="preserve">CANTAL </v>
      </c>
      <c r="F58" s="105" t="str">
        <f>UPPER('MENU DU 11 NOV AU 22 DEC'!F92:J92)</f>
        <v>CAMEMBERT</v>
      </c>
      <c r="H58" s="100" t="s">
        <v>44</v>
      </c>
      <c r="I58" s="105" t="str">
        <f>UPPER('MENU DU 11 NOV AU 22 DEC'!B112)</f>
        <v>FROMAGE BLANC NATURE</v>
      </c>
      <c r="J58" s="105" t="str">
        <f>UPPER('MENU DU 11 NOV AU 22 DEC'!C112)</f>
        <v>CARRÉ DE L'EST</v>
      </c>
      <c r="K58" s="105" t="str">
        <f>UPPER('MENU DU 11 NOV AU 22 DEC'!D112)</f>
        <v>EDAM</v>
      </c>
      <c r="L58" s="105" t="str">
        <f>UPPER('MENU DU 11 NOV AU 22 DEC'!E112)</f>
        <v>PETIT SUISSE</v>
      </c>
      <c r="M58" s="105" t="str">
        <f>UPPER('MENU DU 11 NOV AU 22 DEC'!F112)</f>
        <v>BRIE</v>
      </c>
    </row>
    <row r="59" spans="1:13" ht="72" customHeight="1">
      <c r="A59" s="103" t="s">
        <v>45</v>
      </c>
      <c r="B59" s="102" t="str">
        <f>'MENU DU 11 NOV AU 22 DEC'!B93</f>
        <v xml:space="preserve">MOUSSE AU CHOCOLAT </v>
      </c>
      <c r="C59" s="102" t="str">
        <f>'MENU DU 11 NOV AU 22 DEC'!C93</f>
        <v>FRUIT DE SAISON</v>
      </c>
      <c r="D59" s="102" t="str">
        <f>'MENU DU 11 NOV AU 22 DEC'!D93</f>
        <v>COMPOTE</v>
      </c>
      <c r="E59" s="242" t="str">
        <f>'MENU DU 11 NOV AU 22 DEC'!E93</f>
        <v>ENTREMET
DU CHEF</v>
      </c>
      <c r="F59" s="102" t="str">
        <f>'MENU DU 11 NOV AU 22 DEC'!F93</f>
        <v>FRUIT DE SAISON</v>
      </c>
      <c r="H59" s="103" t="s">
        <v>45</v>
      </c>
      <c r="I59" s="102" t="str">
        <f>'MENU DU 11 NOV AU 22 DEC'!B113</f>
        <v>FRUIT DE SAISON</v>
      </c>
      <c r="J59" s="102" t="str">
        <f>'MENU DU 11 NOV AU 22 DEC'!C113</f>
        <v>BEIGNET FOURRE POMME</v>
      </c>
      <c r="K59" s="102" t="str">
        <f>'MENU DU 11 NOV AU 22 DEC'!D113</f>
        <v>YAOURT AROMATISE</v>
      </c>
      <c r="L59" s="102" t="str">
        <f>'MENU DU 11 NOV AU 22 DEC'!E113</f>
        <v>FRUIT DE SAISON</v>
      </c>
      <c r="M59" s="102" t="str">
        <f>'MENU DU 11 NOV AU 22 DEC'!F113</f>
        <v>COMPOTE</v>
      </c>
    </row>
    <row r="60" spans="1:13" s="5" customFormat="1" ht="72" customHeight="1" thickBot="1">
      <c r="A60" s="100" t="s">
        <v>46</v>
      </c>
      <c r="B60" s="105" t="str">
        <f>UPPER('MENU DU 11 NOV AU 22 DEC'!B94:F94)</f>
        <v>FRUIT DE SAISON</v>
      </c>
      <c r="C60" s="105" t="str">
        <f>UPPER('MENU DU 11 NOV AU 22 DEC'!C94:G94)</f>
        <v>MILLEFEUILLE</v>
      </c>
      <c r="D60" s="105" t="str">
        <f>UPPER('MENU DU 11 NOV AU 22 DEC'!D94:H94)</f>
        <v>FRUIT DU CHEF</v>
      </c>
      <c r="E60" s="243" t="str">
        <f>UPPER('MENU DU 11 NOV AU 22 DEC'!E94:I94)</f>
        <v>SALADE DE FRUITS FRAIS</v>
      </c>
      <c r="F60" s="105" t="str">
        <f>UPPER('MENU DU 11 NOV AU 22 DEC'!F94:J94)</f>
        <v>BROWNIES</v>
      </c>
      <c r="H60" s="100" t="s">
        <v>46</v>
      </c>
      <c r="I60" s="105" t="str">
        <f>UPPER('MENU DU 11 NOV AU 22 DEC'!B114)</f>
        <v>NOVLY CHOCOLAT</v>
      </c>
      <c r="J60" s="105" t="str">
        <f>UPPER('MENU DU 11 NOV AU 22 DEC'!C114)</f>
        <v>FRUIT DE SAISON</v>
      </c>
      <c r="K60" s="105" t="str">
        <f>UPPER('MENU DU 11 NOV AU 22 DEC'!D114)</f>
        <v>CRÈME DESSERT PRALINÉ</v>
      </c>
      <c r="L60" s="105" t="str">
        <f>UPPER('MENU DU 11 NOV AU 22 DEC'!E114)</f>
        <v>ABRICOTS AU SIROP</v>
      </c>
      <c r="M60" s="105" t="str">
        <f>UPPER('MENU DU 11 NOV AU 22 DEC'!F114)</f>
        <v>FRUIT DE SAISON</v>
      </c>
    </row>
    <row r="61" spans="1:13" ht="14.1" customHeight="1"/>
    <row r="62" spans="1:13" s="23" customFormat="1" ht="28.35" customHeight="1">
      <c r="C62" s="99" t="s">
        <v>15</v>
      </c>
      <c r="D62" s="99"/>
      <c r="E62" s="99"/>
      <c r="F62" s="99"/>
      <c r="J62" s="99" t="s">
        <v>15</v>
      </c>
      <c r="K62" s="99"/>
      <c r="L62" s="99"/>
      <c r="M62" s="99"/>
    </row>
    <row r="63" spans="1:13" ht="14.1" customHeight="1"/>
    <row r="64" spans="1:13" ht="4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4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4.5" customHeight="1"/>
    <row r="79" ht="16.5" customHeight="1"/>
    <row r="80" ht="16.5" customHeight="1"/>
    <row r="81" spans="9:9" ht="16.5" customHeight="1"/>
    <row r="82" spans="9:9" ht="16.5" customHeight="1"/>
    <row r="83" spans="9:9" ht="16.5" customHeight="1"/>
    <row r="84" spans="9:9" ht="16.5" customHeight="1"/>
    <row r="85" spans="9:9" ht="4.5" customHeight="1"/>
    <row r="86" spans="9:9" ht="16.5" customHeight="1"/>
    <row r="87" spans="9:9" ht="16.5" customHeight="1"/>
    <row r="88" spans="9:9" ht="16.5" customHeight="1"/>
    <row r="89" spans="9:9" ht="16.5" customHeight="1"/>
    <row r="90" spans="9:9" ht="16.5" customHeight="1"/>
    <row r="91" spans="9:9" ht="16.5" customHeight="1"/>
    <row r="92" spans="9:9">
      <c r="I92" s="3"/>
    </row>
    <row r="93" spans="9:9">
      <c r="I93" s="3"/>
    </row>
    <row r="94" spans="9:9">
      <c r="I94" s="3"/>
    </row>
    <row r="95" spans="9:9">
      <c r="I95" s="3"/>
    </row>
    <row r="96" spans="9:9">
      <c r="I96" s="3"/>
    </row>
    <row r="97" spans="9:9">
      <c r="I97" s="3"/>
    </row>
    <row r="98" spans="9:9">
      <c r="I98" s="3"/>
    </row>
    <row r="99" spans="9:9">
      <c r="I99" s="3"/>
    </row>
    <row r="100" spans="9:9">
      <c r="I100" s="3"/>
    </row>
  </sheetData>
  <sheetProtection password="C3DB" sheet="1" formatCells="0" formatColumns="0" formatRows="0" insertColumns="0" insertRows="0" insertHyperlinks="0" deleteColumns="0" deleteRows="0" pivotTables="0"/>
  <printOptions horizontalCentered="1" verticalCentered="1"/>
  <pageMargins left="0" right="0" top="0" bottom="0" header="0.51181102362204722" footer="0.51181102362204722"/>
  <pageSetup paperSize="9" scale="50" firstPageNumber="0" orientation="landscape" horizontalDpi="300" verticalDpi="300" r:id="rId1"/>
  <headerFooter alignWithMargins="0"/>
  <rowBreaks count="2" manualBreakCount="2">
    <brk id="21" max="16383" man="1"/>
    <brk id="42" max="16383" man="1"/>
  </rowBreaks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Q88"/>
  <sheetViews>
    <sheetView showZeros="0" tabSelected="1" view="pageBreakPreview" topLeftCell="A19" zoomScale="55" zoomScaleNormal="50" zoomScaleSheetLayoutView="55" workbookViewId="0">
      <selection activeCell="D30" sqref="D30"/>
    </sheetView>
  </sheetViews>
  <sheetFormatPr baseColWidth="10" defaultRowHeight="25.5"/>
  <cols>
    <col min="1" max="1" width="25.5703125" style="5" customWidth="1"/>
    <col min="2" max="5" width="30.7109375" customWidth="1"/>
    <col min="6" max="6" width="33.28515625" customWidth="1"/>
    <col min="7" max="7" width="32.7109375" customWidth="1"/>
    <col min="8" max="8" width="31" customWidth="1"/>
    <col min="9" max="9" width="0" hidden="1" customWidth="1"/>
    <col min="10" max="10" width="25.5703125" style="5" customWidth="1"/>
    <col min="11" max="13" width="30.7109375" customWidth="1"/>
    <col min="14" max="14" width="31.85546875" customWidth="1"/>
    <col min="15" max="17" width="30.7109375" customWidth="1"/>
    <col min="18" max="18" width="4.5703125" customWidth="1"/>
    <col min="19" max="20" width="13.7109375" customWidth="1"/>
    <col min="21" max="21" width="4.5703125" customWidth="1"/>
    <col min="22" max="255" width="11.42578125" customWidth="1"/>
  </cols>
  <sheetData>
    <row r="1" spans="1:17" s="7" customFormat="1" ht="28.35" customHeight="1" thickBot="1">
      <c r="A1" s="6"/>
      <c r="B1"/>
      <c r="C1"/>
      <c r="D1"/>
      <c r="E1"/>
      <c r="J1" s="6"/>
      <c r="K1"/>
      <c r="L1"/>
      <c r="M1"/>
      <c r="N1"/>
    </row>
    <row r="2" spans="1:17" ht="42.6" customHeight="1" thickBot="1">
      <c r="C2" s="8" t="s">
        <v>9</v>
      </c>
      <c r="D2" s="9">
        <f>'MENU DU 11 NOV AU 22 DEC'!B3</f>
        <v>43780</v>
      </c>
      <c r="E2" s="10" t="s">
        <v>10</v>
      </c>
      <c r="F2" s="11">
        <f>'MENU DU 11 NOV AU 22 DEC'!H3</f>
        <v>43786</v>
      </c>
      <c r="L2" s="8" t="s">
        <v>9</v>
      </c>
      <c r="M2" s="9">
        <f>'MENU DU 11 NOV AU 22 DEC'!B23</f>
        <v>43787</v>
      </c>
      <c r="N2" s="10" t="s">
        <v>10</v>
      </c>
      <c r="O2" s="11">
        <f>'MENU DU 11 NOV AU 22 DEC'!H23</f>
        <v>43793</v>
      </c>
    </row>
    <row r="3" spans="1:17" ht="14.1" customHeight="1"/>
    <row r="4" spans="1:17" ht="14.1" customHeight="1"/>
    <row r="5" spans="1:17" ht="14.1" customHeight="1"/>
    <row r="6" spans="1:17" ht="14.1" customHeight="1" thickBot="1"/>
    <row r="7" spans="1:17" s="13" customFormat="1" ht="31.15" customHeight="1" thickBot="1">
      <c r="A7" s="12"/>
      <c r="C7" s="14" t="s">
        <v>11</v>
      </c>
      <c r="D7" s="15">
        <f>'MENU DU 11 NOV AU 22 DEC'!A3</f>
        <v>46</v>
      </c>
      <c r="F7" s="4" t="s">
        <v>16</v>
      </c>
      <c r="J7" s="12"/>
      <c r="L7" s="14" t="s">
        <v>11</v>
      </c>
      <c r="M7" s="15">
        <f>'MENU DU 11 NOV AU 22 DEC'!A23</f>
        <v>47</v>
      </c>
      <c r="O7" s="4" t="s">
        <v>16</v>
      </c>
    </row>
    <row r="8" spans="1:17" ht="28.35" customHeight="1" thickBot="1"/>
    <row r="9" spans="1:17" s="5" customFormat="1" ht="33" customHeight="1" thickBot="1">
      <c r="A9" s="16"/>
      <c r="B9" s="230" t="s">
        <v>0</v>
      </c>
      <c r="C9" s="17" t="s">
        <v>1</v>
      </c>
      <c r="D9" s="17" t="s">
        <v>2</v>
      </c>
      <c r="E9" s="17" t="s">
        <v>3</v>
      </c>
      <c r="F9" s="17" t="s">
        <v>4</v>
      </c>
      <c r="G9" s="230" t="s">
        <v>17</v>
      </c>
      <c r="H9" s="230" t="s">
        <v>6</v>
      </c>
      <c r="J9" s="16"/>
      <c r="K9" s="17" t="s">
        <v>0</v>
      </c>
      <c r="L9" s="17" t="s">
        <v>1</v>
      </c>
      <c r="M9" s="17" t="s">
        <v>2</v>
      </c>
      <c r="N9" s="17" t="s">
        <v>3</v>
      </c>
      <c r="O9" s="17" t="s">
        <v>4</v>
      </c>
      <c r="P9" s="230" t="s">
        <v>17</v>
      </c>
      <c r="Q9" s="230" t="s">
        <v>6</v>
      </c>
    </row>
    <row r="10" spans="1:17" ht="39">
      <c r="A10" s="17" t="s">
        <v>12</v>
      </c>
      <c r="B10" s="231">
        <f>'MENU DU 11 NOV AU 22 DEC'!B6</f>
        <v>0</v>
      </c>
      <c r="C10" s="18" t="str">
        <f>'MENU DU 11 NOV AU 22 DEC'!C6</f>
        <v>FEUILLETE FROMAGE</v>
      </c>
      <c r="D10" s="18" t="str">
        <f>'MENU DU 11 NOV AU 22 DEC'!D5</f>
        <v>DUO DE SAUCISSONS</v>
      </c>
      <c r="E10" s="18" t="str">
        <f>'MENU DU 11 NOV AU 22 DEC'!E5</f>
        <v>CELERI REMOULADE
MAISON</v>
      </c>
      <c r="F10" s="18" t="str">
        <f>'MENU DU 11 NOV AU 22 DEC'!F5</f>
        <v>CRUDITES VARIEES</v>
      </c>
      <c r="G10" s="231">
        <f>'MENU DU 11 NOV AU 22 DEC'!G6</f>
        <v>0</v>
      </c>
      <c r="H10" s="231">
        <f>'MENU DU 11 NOV AU 22 DEC'!H6</f>
        <v>0</v>
      </c>
      <c r="J10" s="17" t="s">
        <v>12</v>
      </c>
      <c r="K10" s="18" t="str">
        <f>'MENU DU 11 NOV AU 22 DEC'!B26</f>
        <v xml:space="preserve">BETTERAVES </v>
      </c>
      <c r="L10" s="18" t="str">
        <f>'MENU DU 11 NOV AU 22 DEC'!C25</f>
        <v>CAROTTES RAPEES</v>
      </c>
      <c r="M10" s="18" t="str">
        <f>'MENU DU 11 NOV AU 22 DEC'!D25</f>
        <v>ENDIVES VINAIGRETTE</v>
      </c>
      <c r="N10" s="18" t="str">
        <f>'MENU DU 11 NOV AU 22 DEC'!E25</f>
        <v>SARDINE 
BEURRE MICRO</v>
      </c>
      <c r="O10" s="18" t="str">
        <f>'MENU DU 11 NOV AU 22 DEC'!F25</f>
        <v xml:space="preserve">RILLETTE DE PORC CORNICHON </v>
      </c>
      <c r="P10" s="231">
        <f>'MENU DU 11 NOV AU 22 DEC'!G26</f>
        <v>0</v>
      </c>
      <c r="Q10" s="231">
        <f>'MENU DU 11 NOV AU 22 DEC'!H26</f>
        <v>0</v>
      </c>
    </row>
    <row r="11" spans="1:17" ht="72" customHeight="1">
      <c r="A11" s="19" t="s">
        <v>13</v>
      </c>
      <c r="B11" s="232" t="str">
        <f>'MENU DU 11 NOV AU 22 DEC'!B8</f>
        <v xml:space="preserve">Férié </v>
      </c>
      <c r="C11" s="20" t="str">
        <f>'MENU DU 11 NOV AU 22 DEC'!C8</f>
        <v>CORDON BLEU</v>
      </c>
      <c r="D11" s="20" t="str">
        <f>'MENU DU 11 NOV AU 22 DEC'!D8</f>
        <v>POT AU FEU</v>
      </c>
      <c r="E11" s="20" t="str">
        <f>'MENU DU 11 NOV AU 22 DEC'!E8</f>
        <v>SAUCISSE DE TOULOUSE</v>
      </c>
      <c r="F11" s="20" t="str">
        <f>'MENU DU 11 NOV AU 22 DEC'!F8</f>
        <v>DOS DE COLIN
sauce du chef</v>
      </c>
      <c r="G11" s="232">
        <f>'MENU DU 11 NOV AU 22 DEC'!G8</f>
        <v>0</v>
      </c>
      <c r="H11" s="232">
        <f>'MENU DU 11 NOV AU 22 DEC'!H8</f>
        <v>0</v>
      </c>
      <c r="J11" s="19" t="s">
        <v>13</v>
      </c>
      <c r="K11" s="20" t="str">
        <f>'MENU DU 11 NOV AU 22 DEC'!B28</f>
        <v>PEPITE DE POISSON</v>
      </c>
      <c r="L11" s="20" t="str">
        <f>'MENU DU 11 NOV AU 22 DEC'!C28</f>
        <v>PAVE BLE 
FROMAGE EPINARDS</v>
      </c>
      <c r="M11" s="20" t="str">
        <f>'MENU DU 11 NOV AU 22 DEC'!D28</f>
        <v>DOS DE COLIN
Sauce du Chef</v>
      </c>
      <c r="N11" s="20" t="str">
        <f>'MENU DU 11 NOV AU 22 DEC'!E28</f>
        <v>BŒUF BOURGUIGNON</v>
      </c>
      <c r="O11" s="20" t="str">
        <f>'MENU DU 11 NOV AU 22 DEC'!F28</f>
        <v>SAUTE DE PORC</v>
      </c>
      <c r="P11" s="232">
        <f>'MENU DU 11 NOV AU 22 DEC'!G28</f>
        <v>0</v>
      </c>
      <c r="Q11" s="232">
        <f>'MENU DU 11 NOV AU 22 DEC'!H28</f>
        <v>0</v>
      </c>
    </row>
    <row r="12" spans="1:17" ht="75" customHeight="1">
      <c r="A12" s="19" t="s">
        <v>357</v>
      </c>
      <c r="B12" s="202">
        <f>'MENU DU 11 NOV AU 22 DEC'!B9</f>
        <v>0</v>
      </c>
      <c r="C12" s="20" t="str">
        <f>'MENU DU 11 NOV AU 22 DEC'!C9</f>
        <v>POELEE 
DE LEGUMES VERTS</v>
      </c>
      <c r="D12" s="20" t="str">
        <f>'MENU DU 11 NOV AU 22 DEC'!D9</f>
        <v xml:space="preserve">ET SES LEGUMES </v>
      </c>
      <c r="E12" s="20" t="str">
        <f>'MENU DU 11 NOV AU 22 DEC'!E9</f>
        <v>LENTILLES MAISON</v>
      </c>
      <c r="F12" s="20" t="str">
        <f>'MENU DU 11 NOV AU 22 DEC'!F9</f>
        <v>RIZ CREOLE</v>
      </c>
      <c r="G12" s="232">
        <f>'MENU DU 11 NOV AU 22 DEC'!G9</f>
        <v>0</v>
      </c>
      <c r="H12" s="232">
        <f>'MENU DU 11 NOV AU 22 DEC'!H9</f>
        <v>0</v>
      </c>
      <c r="J12" s="19" t="s">
        <v>357</v>
      </c>
      <c r="K12" s="20" t="str">
        <f>'MENU DU 11 NOV AU 22 DEC'!B29</f>
        <v>MACARONIS</v>
      </c>
      <c r="L12" s="20" t="str">
        <f>'MENU DU 11 NOV AU 22 DEC'!C29</f>
        <v>PETITS POIS</v>
      </c>
      <c r="M12" s="20" t="str">
        <f>'MENU DU 11 NOV AU 22 DEC'!D29</f>
        <v>PUREE DE POTIRON 
et navets sautés</v>
      </c>
      <c r="N12" s="20" t="str">
        <f>'MENU DU 11 NOV AU 22 DEC'!E29</f>
        <v>JARDINIERE DE LEGUMES</v>
      </c>
      <c r="O12" s="20" t="str">
        <f>'MENU DU 11 NOV AU 22 DEC'!F29</f>
        <v>BLE PILAF</v>
      </c>
      <c r="P12" s="232">
        <f>'MENU DU 11 NOV AU 22 DEC'!G29</f>
        <v>0</v>
      </c>
      <c r="Q12" s="232">
        <f>'MENU DU 11 NOV AU 22 DEC'!H29</f>
        <v>0</v>
      </c>
    </row>
    <row r="13" spans="1:17" ht="82.5" customHeight="1">
      <c r="A13" s="19" t="s">
        <v>18</v>
      </c>
      <c r="B13" s="202">
        <f>'MENU DU 11 NOV AU 22 DEC'!B11</f>
        <v>0</v>
      </c>
      <c r="C13" s="20" t="str">
        <f>'MENU DU 11 NOV AU 22 DEC'!C11</f>
        <v>VACHE QUI RIT</v>
      </c>
      <c r="D13" s="20" t="str">
        <f>'MENU DU 11 NOV AU 22 DEC'!D11</f>
        <v xml:space="preserve">PETIT SUISSE NATURE SUCRE </v>
      </c>
      <c r="E13" s="20" t="str">
        <f>'MENU DU 11 NOV AU 22 DEC'!E11</f>
        <v>CAMEMBERT</v>
      </c>
      <c r="F13" s="20" t="str">
        <f>'MENU DU 11 NOV AU 22 DEC'!F11</f>
        <v>FROMAGE BLANC SUCRE</v>
      </c>
      <c r="G13" s="232">
        <f>'MENU DU 11 NOV AU 22 DEC'!G11</f>
        <v>0</v>
      </c>
      <c r="H13" s="232">
        <f>'MENU DU 11 NOV AU 22 DEC'!H11</f>
        <v>0</v>
      </c>
      <c r="J13" s="19" t="s">
        <v>18</v>
      </c>
      <c r="K13" s="20" t="str">
        <f>'MENU DU 11 NOV AU 22 DEC'!B31</f>
        <v>CARRE FRAIS</v>
      </c>
      <c r="L13" s="20" t="str">
        <f>'MENU DU 11 NOV AU 22 DEC'!C31</f>
        <v>YAOURT NATURE SUCRE</v>
      </c>
      <c r="M13" s="20" t="str">
        <f>'MENU DU 11 NOV AU 22 DEC'!D31</f>
        <v>BUCHETTE DE CHEVRE</v>
      </c>
      <c r="N13" s="20" t="str">
        <f>'MENU DU 11 NOV AU 22 DEC'!E31</f>
        <v>CROQ'LAIT</v>
      </c>
      <c r="O13" s="20" t="str">
        <f>'MENU DU 11 NOV AU 22 DEC'!F31</f>
        <v>PETIT SUISSE SUCRE</v>
      </c>
      <c r="P13" s="232">
        <f>'MENU DU 11 NOV AU 22 DEC'!G31</f>
        <v>0</v>
      </c>
      <c r="Q13" s="232">
        <f>'MENU DU 11 NOV AU 22 DEC'!H31</f>
        <v>0</v>
      </c>
    </row>
    <row r="14" spans="1:17" ht="52.5" customHeight="1" thickBot="1">
      <c r="A14" s="21" t="s">
        <v>14</v>
      </c>
      <c r="B14" s="203">
        <f>'MENU DU 11 NOV AU 22 DEC'!B13</f>
        <v>0</v>
      </c>
      <c r="C14" s="22" t="str">
        <f>'MENU DU 11 NOV AU 22 DEC'!C13</f>
        <v>COMPOTE DE POMMES</v>
      </c>
      <c r="D14" s="22" t="str">
        <f>'MENU DU 11 NOV AU 22 DEC'!D13</f>
        <v>FRUIT DU CHEF</v>
      </c>
      <c r="E14" s="22" t="str">
        <f>'MENU DU 11 NOV AU 22 DEC'!E13</f>
        <v>PANACOTA MAISON
sauce fruits rouges</v>
      </c>
      <c r="F14" s="22" t="str">
        <f>'MENU DU 11 NOV AU 22 DEC'!F13</f>
        <v>FRUIT DE SAISON</v>
      </c>
      <c r="G14" s="233">
        <f>'MENU DU 11 NOV AU 22 DEC'!G13</f>
        <v>0</v>
      </c>
      <c r="H14" s="233">
        <f>'MENU DU 11 NOV AU 22 DEC'!H13</f>
        <v>0</v>
      </c>
      <c r="J14" s="21" t="s">
        <v>14</v>
      </c>
      <c r="K14" s="22" t="str">
        <f>'MENU DU 11 NOV AU 22 DEC'!B33</f>
        <v>FRUIT DE SAISON</v>
      </c>
      <c r="L14" s="22" t="str">
        <f>'MENU DU 11 NOV AU 22 DEC'!C33</f>
        <v>MOUSSE CHOCOLAT</v>
      </c>
      <c r="M14" s="22" t="str">
        <f>'MENU DU 11 NOV AU 22 DEC'!D33</f>
        <v>COMPOTE POMME BANANE</v>
      </c>
      <c r="N14" s="22" t="str">
        <f>'MENU DU 11 NOV AU 22 DEC'!E33</f>
        <v>FONDANT AU CHOCOLAT</v>
      </c>
      <c r="O14" s="22" t="str">
        <f>'MENU DU 11 NOV AU 22 DEC'!F33</f>
        <v>FRUIT DE SAISON</v>
      </c>
      <c r="P14" s="233">
        <f>'MENU DU 11 NOV AU 22 DEC'!G33</f>
        <v>0</v>
      </c>
      <c r="Q14" s="233">
        <f>'MENU DU 11 NOV AU 22 DEC'!H33</f>
        <v>0</v>
      </c>
    </row>
    <row r="15" spans="1:17" ht="14.1" customHeight="1"/>
    <row r="16" spans="1:17" ht="14.1" customHeight="1"/>
    <row r="17" spans="1:17" s="23" customFormat="1" ht="28.35" customHeight="1">
      <c r="C17" s="294" t="s">
        <v>15</v>
      </c>
      <c r="D17" s="294"/>
      <c r="E17" s="294"/>
      <c r="F17" s="294"/>
      <c r="G17" s="294"/>
      <c r="L17" s="294" t="s">
        <v>15</v>
      </c>
      <c r="M17" s="294"/>
      <c r="N17" s="294"/>
      <c r="O17" s="294"/>
      <c r="P17" s="294"/>
    </row>
    <row r="18" spans="1:17" s="2" customFormat="1" ht="14.1" customHeight="1">
      <c r="A18" s="5"/>
      <c r="C18" s="24"/>
      <c r="D18" s="25"/>
      <c r="E18" s="25"/>
      <c r="F18" s="25"/>
      <c r="J18" s="5"/>
      <c r="L18" s="24"/>
      <c r="M18" s="25"/>
      <c r="N18" s="25"/>
      <c r="O18" s="25"/>
    </row>
    <row r="19" spans="1:17" s="7" customFormat="1" ht="28.35" customHeight="1" thickBot="1">
      <c r="A19" s="6"/>
      <c r="B19"/>
      <c r="C19"/>
      <c r="D19"/>
      <c r="E19"/>
      <c r="J19" s="6"/>
      <c r="K19"/>
      <c r="L19"/>
      <c r="M19"/>
      <c r="N19"/>
    </row>
    <row r="20" spans="1:17" ht="42.6" customHeight="1" thickBot="1">
      <c r="C20" s="8" t="s">
        <v>9</v>
      </c>
      <c r="D20" s="9">
        <f>'MENU DU 11 NOV AU 22 DEC'!B43</f>
        <v>43794</v>
      </c>
      <c r="E20" s="10" t="s">
        <v>10</v>
      </c>
      <c r="F20" s="11">
        <f>'MENU DU 11 NOV AU 22 DEC'!H43</f>
        <v>43800</v>
      </c>
      <c r="L20" s="8" t="s">
        <v>9</v>
      </c>
      <c r="M20" s="9">
        <f>'MENU DU 11 NOV AU 22 DEC'!B63</f>
        <v>43801</v>
      </c>
      <c r="N20" s="10" t="s">
        <v>10</v>
      </c>
      <c r="O20" s="11">
        <f>'MENU DU 11 NOV AU 22 DEC'!H63</f>
        <v>43807</v>
      </c>
    </row>
    <row r="21" spans="1:17" ht="14.1" customHeight="1"/>
    <row r="22" spans="1:17" ht="14.1" customHeight="1"/>
    <row r="23" spans="1:17" ht="14.1" customHeight="1"/>
    <row r="24" spans="1:17" ht="14.1" customHeight="1" thickBot="1"/>
    <row r="25" spans="1:17" s="13" customFormat="1" ht="31.15" customHeight="1" thickBot="1">
      <c r="A25" s="12"/>
      <c r="C25" s="14" t="s">
        <v>11</v>
      </c>
      <c r="D25" s="15">
        <f>'MENU DU 11 NOV AU 22 DEC'!A43</f>
        <v>48</v>
      </c>
      <c r="F25" s="4" t="s">
        <v>16</v>
      </c>
      <c r="J25" s="12"/>
      <c r="L25" s="14" t="s">
        <v>11</v>
      </c>
      <c r="M25" s="15">
        <f>'MENU DU 11 NOV AU 22 DEC'!A63</f>
        <v>49</v>
      </c>
      <c r="O25" s="4" t="s">
        <v>16</v>
      </c>
    </row>
    <row r="26" spans="1:17" ht="28.35" customHeight="1" thickBot="1"/>
    <row r="27" spans="1:17" s="5" customFormat="1" ht="33" customHeight="1" thickBot="1">
      <c r="A27" s="16"/>
      <c r="B27" s="17" t="s">
        <v>0</v>
      </c>
      <c r="C27" s="17" t="s">
        <v>1</v>
      </c>
      <c r="D27" s="17" t="s">
        <v>2</v>
      </c>
      <c r="E27" s="17" t="s">
        <v>3</v>
      </c>
      <c r="F27" s="17" t="s">
        <v>4</v>
      </c>
      <c r="G27" s="230" t="s">
        <v>17</v>
      </c>
      <c r="H27" s="230" t="s">
        <v>6</v>
      </c>
      <c r="J27" s="16"/>
      <c r="K27" s="17" t="s">
        <v>0</v>
      </c>
      <c r="L27" s="17" t="s">
        <v>1</v>
      </c>
      <c r="M27" s="17" t="s">
        <v>2</v>
      </c>
      <c r="N27" s="17" t="s">
        <v>3</v>
      </c>
      <c r="O27" s="17" t="s">
        <v>4</v>
      </c>
      <c r="P27" s="230" t="s">
        <v>17</v>
      </c>
      <c r="Q27" s="230" t="s">
        <v>6</v>
      </c>
    </row>
    <row r="28" spans="1:17" ht="60.75" customHeight="1">
      <c r="A28" s="17" t="s">
        <v>12</v>
      </c>
      <c r="B28" s="18" t="str">
        <f>'MENU DU 11 NOV AU 22 DEC'!B46</f>
        <v>CREPE AUX CHAMPIGNONS</v>
      </c>
      <c r="C28" s="18" t="str">
        <f>'MENU DU 11 NOV AU 22 DEC'!C45</f>
        <v>SALADE DE PATES
AU SURIMI</v>
      </c>
      <c r="D28" s="18" t="str">
        <f>'MENU DU 11 NOV AU 22 DEC'!D45</f>
        <v>PATE DE CAMPAGNE</v>
      </c>
      <c r="E28" s="18" t="str">
        <f>'MENU DU 11 NOV AU 22 DEC'!E45</f>
        <v>SALADE TUNISIENNE</v>
      </c>
      <c r="F28" s="18" t="str">
        <f>'MENU DU 11 NOV AU 22 DEC'!F45</f>
        <v xml:space="preserve">POMMES DE TERRE
AU THON </v>
      </c>
      <c r="G28" s="231">
        <f>'MENU DU 11 NOV AU 22 DEC'!G46</f>
        <v>0</v>
      </c>
      <c r="H28" s="231">
        <f>'MENU DU 11 NOV AU 22 DEC'!H46</f>
        <v>0</v>
      </c>
      <c r="J28" s="17" t="s">
        <v>12</v>
      </c>
      <c r="K28" s="18" t="str">
        <f>'MENU DU 11 NOV AU 22 DEC'!B66</f>
        <v>FEUILLETE BOLOGNAISE</v>
      </c>
      <c r="L28" s="18" t="str">
        <f>'MENU DU 11 NOV AU 22 DEC'!C65</f>
        <v>EMINCES 
DE CHOUX BLANCS</v>
      </c>
      <c r="M28" s="18" t="str">
        <f>'MENU DU 11 NOV AU 22 DEC'!D65</f>
        <v>SAUCISSON A L'AIL</v>
      </c>
      <c r="N28" s="18" t="str">
        <f>'MENU DU 11 NOV AU 22 DEC'!E65</f>
        <v>CAROTTES RAPEES</v>
      </c>
      <c r="O28" s="18" t="str">
        <f>'MENU DU 11 NOV AU 22 DEC'!F65</f>
        <v>SALADE CROUTONS EMMENTAL RAPE</v>
      </c>
      <c r="P28" s="231">
        <f>'MENU DU 11 NOV AU 22 DEC'!G66</f>
        <v>0</v>
      </c>
      <c r="Q28" s="231">
        <f>'MENU DU 11 NOV AU 22 DEC'!H66</f>
        <v>0</v>
      </c>
    </row>
    <row r="29" spans="1:17" ht="69" customHeight="1">
      <c r="A29" s="19" t="s">
        <v>13</v>
      </c>
      <c r="B29" s="20" t="str">
        <f>'MENU DU 11 NOV AU 22 DEC'!B48</f>
        <v>NUGGETS DE VOLAILLE</v>
      </c>
      <c r="C29" s="20" t="str">
        <f>'MENU DU 11 NOV AU 22 DEC'!C48</f>
        <v>ESTOUFADE DE BŒUF</v>
      </c>
      <c r="D29" s="20" t="str">
        <f>'MENU DU 11 NOV AU 22 DEC'!D48</f>
        <v>BLANQUETTE DE DINDE</v>
      </c>
      <c r="E29" s="20" t="str">
        <f>'MENU DU 11 NOV AU 22 DEC'!E48</f>
        <v>COUSCOUS
(Boulettes d'agneau)</v>
      </c>
      <c r="F29" s="20" t="str">
        <f>'MENU DU 11 NOV AU 22 DEC'!F48</f>
        <v>DOS DE MERLU
Sauce du chef</v>
      </c>
      <c r="G29" s="232">
        <f>'MENU DU 11 NOV AU 22 DEC'!G48</f>
        <v>0</v>
      </c>
      <c r="H29" s="232">
        <f>'MENU DU 11 NOV AU 22 DEC'!H48</f>
        <v>0</v>
      </c>
      <c r="J29" s="19" t="s">
        <v>13</v>
      </c>
      <c r="K29" s="20" t="str">
        <f>'MENU DU 11 NOV AU 22 DEC'!B68</f>
        <v>POISSON MEUNIERE</v>
      </c>
      <c r="L29" s="20" t="str">
        <f>'MENU DU 11 NOV AU 22 DEC'!C68</f>
        <v>SAUTE DE PORC</v>
      </c>
      <c r="M29" s="20" t="str">
        <f>'MENU DU 11 NOV AU 22 DEC'!D68</f>
        <v>ESCALOPE DE DINDE
sauce forestière</v>
      </c>
      <c r="N29" s="20" t="str">
        <f>'MENU DU 11 NOV AU 22 DEC'!E68</f>
        <v>GALETTE BOULGOUR P.CHICHE EMMENTAL</v>
      </c>
      <c r="O29" s="20" t="str">
        <f>'MENU DU 11 NOV AU 22 DEC'!F68</f>
        <v>TARTIFLETTE</v>
      </c>
      <c r="P29" s="232">
        <f>'MENU DU 11 NOV AU 22 DEC'!G68</f>
        <v>0</v>
      </c>
      <c r="Q29" s="232">
        <f>'MENU DU 11 NOV AU 22 DEC'!H68</f>
        <v>0</v>
      </c>
    </row>
    <row r="30" spans="1:17" ht="81.75" customHeight="1">
      <c r="A30" s="19" t="s">
        <v>357</v>
      </c>
      <c r="B30" s="20" t="str">
        <f>'MENU DU 11 NOV AU 22 DEC'!B49</f>
        <v>PUREE DE CAROTTES</v>
      </c>
      <c r="C30" s="20" t="str">
        <f>'MENU DU 11 NOV AU 22 DEC'!C49</f>
        <v>HARICOTS VERTS
PERSILLES</v>
      </c>
      <c r="D30" s="20" t="str">
        <f>'MENU DU 11 NOV AU 22 DEC'!D49</f>
        <v>JULIENNE DE LEGUMES
et riz pilaf</v>
      </c>
      <c r="E30" s="20" t="str">
        <f>'MENU DU 11 NOV AU 22 DEC'!E49</f>
        <v>SEMOULE &amp; LEGUMES COUSCOUS</v>
      </c>
      <c r="F30" s="20" t="str">
        <f>'MENU DU 11 NOV AU 22 DEC'!F49</f>
        <v>FONDU DE POIREAUX</v>
      </c>
      <c r="G30" s="232">
        <f>'MENU DU 11 NOV AU 22 DEC'!G49</f>
        <v>0</v>
      </c>
      <c r="H30" s="232">
        <f>'MENU DU 11 NOV AU 22 DEC'!H49</f>
        <v>0</v>
      </c>
      <c r="J30" s="19" t="s">
        <v>357</v>
      </c>
      <c r="K30" s="20" t="str">
        <f>'MENU DU 11 NOV AU 22 DEC'!B69</f>
        <v>SALSIFIS &amp; PdTERRE BECHAMEL</v>
      </c>
      <c r="L30" s="20" t="str">
        <f>'MENU DU 11 NOV AU 22 DEC'!C69</f>
        <v>POMMES SAUTEES</v>
      </c>
      <c r="M30" s="20" t="str">
        <f>'MENU DU 11 NOV AU 22 DEC'!D69</f>
        <v>HARICOTS BEURRE
et purée de pomme de terre</v>
      </c>
      <c r="N30" s="20" t="str">
        <f>'MENU DU 11 NOV AU 22 DEC'!E69</f>
        <v>COQUILLETTES</v>
      </c>
      <c r="O30" s="20" t="str">
        <f>'MENU DU 11 NOV AU 22 DEC'!F69</f>
        <v>MAISON</v>
      </c>
      <c r="P30" s="232">
        <f>'MENU DU 11 NOV AU 22 DEC'!G69</f>
        <v>0</v>
      </c>
      <c r="Q30" s="232">
        <f>'MENU DU 11 NOV AU 22 DEC'!H69</f>
        <v>0</v>
      </c>
    </row>
    <row r="31" spans="1:17" ht="63" customHeight="1">
      <c r="A31" s="19" t="s">
        <v>18</v>
      </c>
      <c r="B31" s="20" t="str">
        <f>'MENU DU 11 NOV AU 22 DEC'!B51</f>
        <v>TARTARE</v>
      </c>
      <c r="C31" s="20" t="str">
        <f>'MENU DU 11 NOV AU 22 DEC'!C51</f>
        <v>KIRI</v>
      </c>
      <c r="D31" s="20" t="str">
        <f>'MENU DU 11 NOV AU 22 DEC'!D51</f>
        <v>PETIT SUISSE SUCRE</v>
      </c>
      <c r="E31" s="20" t="str">
        <f>'MENU DU 11 NOV AU 22 DEC'!E51</f>
        <v>BUCHETTE DE CHEVRE</v>
      </c>
      <c r="F31" s="20" t="str">
        <f>'MENU DU 11 NOV AU 22 DEC'!F51</f>
        <v>FROMAGE BLANC SUCRE</v>
      </c>
      <c r="G31" s="232">
        <f>'MENU DU 11 NOV AU 22 DEC'!G51</f>
        <v>0</v>
      </c>
      <c r="H31" s="232">
        <f>'MENU DU 11 NOV AU 22 DEC'!H51</f>
        <v>0</v>
      </c>
      <c r="J31" s="19" t="s">
        <v>18</v>
      </c>
      <c r="K31" s="20" t="str">
        <f>'MENU DU 11 NOV AU 22 DEC'!B71</f>
        <v>YAOURT NATURE SUCRE</v>
      </c>
      <c r="L31" s="20" t="str">
        <f>'MENU DU 11 NOV AU 22 DEC'!C71</f>
        <v xml:space="preserve">GOUDA </v>
      </c>
      <c r="M31" s="20" t="str">
        <f>'MENU DU 11 NOV AU 22 DEC'!D71</f>
        <v xml:space="preserve">CAMEMBERT </v>
      </c>
      <c r="N31" s="20" t="str">
        <f>'MENU DU 11 NOV AU 22 DEC'!E71</f>
        <v xml:space="preserve">VACHE QUI RIT </v>
      </c>
      <c r="O31" s="20" t="str">
        <f>'MENU DU 11 NOV AU 22 DEC'!F71</f>
        <v>PETIT SUISSE SUCRE</v>
      </c>
      <c r="P31" s="232">
        <f>'MENU DU 11 NOV AU 22 DEC'!G71</f>
        <v>0</v>
      </c>
      <c r="Q31" s="232">
        <f>'MENU DU 11 NOV AU 22 DEC'!H71</f>
        <v>0</v>
      </c>
    </row>
    <row r="32" spans="1:17" ht="69" customHeight="1" thickBot="1">
      <c r="A32" s="21" t="s">
        <v>14</v>
      </c>
      <c r="B32" s="22" t="str">
        <f>'MENU DU 11 NOV AU 22 DEC'!B53</f>
        <v>FRUIT DE SAISON</v>
      </c>
      <c r="C32" s="22" t="str">
        <f>'MENU DU 11 NOV AU 22 DEC'!C53</f>
        <v>NOVLY CHOCOLAT</v>
      </c>
      <c r="D32" s="22" t="str">
        <f>'MENU DU 11 NOV AU 22 DEC'!D53</f>
        <v>FRUIT DU CHEF</v>
      </c>
      <c r="E32" s="22" t="str">
        <f>'MENU DU 11 NOV AU 22 DEC'!E53</f>
        <v>TARTE COCO</v>
      </c>
      <c r="F32" s="22" t="str">
        <f>'MENU DU 11 NOV AU 22 DEC'!F53</f>
        <v>FLAN NAPPE CARAMEL</v>
      </c>
      <c r="G32" s="233">
        <f>'MENU DU 11 NOV AU 22 DEC'!G53</f>
        <v>0</v>
      </c>
      <c r="H32" s="233">
        <f>'MENU DU 11 NOV AU 22 DEC'!H53</f>
        <v>0</v>
      </c>
      <c r="J32" s="21" t="s">
        <v>14</v>
      </c>
      <c r="K32" s="22" t="str">
        <f>'MENU DU 11 NOV AU 22 DEC'!B73</f>
        <v>FRUIT DE SAISON</v>
      </c>
      <c r="L32" s="22" t="str">
        <f>'MENU DU 11 NOV AU 22 DEC'!C73</f>
        <v>CREME DESSERT CARAMEL</v>
      </c>
      <c r="M32" s="22" t="str">
        <f>'MENU DU 11 NOV AU 22 DEC'!D73</f>
        <v xml:space="preserve">SEMOULE AU LAIT 
MAISON </v>
      </c>
      <c r="N32" s="22" t="str">
        <f>'MENU DU 11 NOV AU 22 DEC'!E73</f>
        <v>COMPOTE</v>
      </c>
      <c r="O32" s="22" t="str">
        <f>'MENU DU 11 NOV AU 22 DEC'!F73</f>
        <v>FRUIT DE SAISON</v>
      </c>
      <c r="P32" s="233">
        <f>'MENU DU 11 NOV AU 22 DEC'!G73</f>
        <v>0</v>
      </c>
      <c r="Q32" s="233">
        <f>'MENU DU 11 NOV AU 22 DEC'!H73</f>
        <v>0</v>
      </c>
    </row>
    <row r="33" spans="1:17" ht="14.1" customHeight="1">
      <c r="B33" s="26" t="s">
        <v>20</v>
      </c>
    </row>
    <row r="34" spans="1:17" ht="14.1" customHeight="1"/>
    <row r="35" spans="1:17" s="23" customFormat="1" ht="28.35" customHeight="1">
      <c r="C35" s="294" t="s">
        <v>15</v>
      </c>
      <c r="D35" s="294"/>
      <c r="E35" s="294"/>
      <c r="F35" s="294"/>
      <c r="G35" s="294"/>
      <c r="L35" s="294" t="s">
        <v>15</v>
      </c>
      <c r="M35" s="294"/>
      <c r="N35" s="294"/>
      <c r="O35" s="294"/>
      <c r="P35" s="294"/>
    </row>
    <row r="36" spans="1:17" s="2" customFormat="1" ht="14.1" customHeight="1">
      <c r="A36" s="5"/>
      <c r="C36" s="24"/>
      <c r="D36" s="25"/>
      <c r="E36" s="25"/>
      <c r="F36" s="25"/>
      <c r="J36" s="5"/>
      <c r="L36" s="24"/>
      <c r="M36" s="25"/>
      <c r="N36" s="25"/>
      <c r="O36" s="25"/>
    </row>
    <row r="37" spans="1:17" s="7" customFormat="1" ht="28.35" customHeight="1" thickBot="1">
      <c r="A37" s="6"/>
      <c r="B37"/>
      <c r="C37"/>
      <c r="D37"/>
      <c r="E37"/>
      <c r="J37" s="6"/>
      <c r="K37"/>
      <c r="L37"/>
      <c r="M37"/>
      <c r="N37"/>
    </row>
    <row r="38" spans="1:17" ht="42.6" customHeight="1" thickBot="1">
      <c r="C38" s="8" t="s">
        <v>9</v>
      </c>
      <c r="D38" s="9">
        <f>'MENU DU 11 NOV AU 22 DEC'!B83</f>
        <v>43808</v>
      </c>
      <c r="E38" s="10" t="s">
        <v>10</v>
      </c>
      <c r="F38" s="11">
        <f>'MENU DU 11 NOV AU 22 DEC'!H83</f>
        <v>43814</v>
      </c>
      <c r="L38" s="8" t="s">
        <v>9</v>
      </c>
      <c r="M38" s="9">
        <f>'MENU DU 11 NOV AU 22 DEC'!B103</f>
        <v>43815</v>
      </c>
      <c r="N38" s="10" t="s">
        <v>10</v>
      </c>
      <c r="O38" s="11">
        <f>'MENU DU 11 NOV AU 22 DEC'!H103</f>
        <v>43821</v>
      </c>
    </row>
    <row r="39" spans="1:17" ht="14.1" customHeight="1"/>
    <row r="40" spans="1:17" ht="14.1" customHeight="1"/>
    <row r="41" spans="1:17" ht="14.1" customHeight="1"/>
    <row r="42" spans="1:17" ht="14.1" customHeight="1" thickBot="1"/>
    <row r="43" spans="1:17" s="1" customFormat="1" ht="31.15" customHeight="1" thickBot="1">
      <c r="A43" s="5"/>
      <c r="C43" s="14" t="s">
        <v>11</v>
      </c>
      <c r="D43" s="15">
        <f>'MENU DU 11 NOV AU 22 DEC'!A83</f>
        <v>50</v>
      </c>
      <c r="F43" s="4" t="s">
        <v>16</v>
      </c>
      <c r="J43" s="5"/>
      <c r="L43" s="14" t="s">
        <v>11</v>
      </c>
      <c r="M43" s="15">
        <f>'MENU DU 11 NOV AU 22 DEC'!A103</f>
        <v>51</v>
      </c>
      <c r="O43" s="4" t="s">
        <v>16</v>
      </c>
    </row>
    <row r="44" spans="1:17" ht="28.35" customHeight="1" thickBot="1"/>
    <row r="45" spans="1:17" s="5" customFormat="1" ht="26.25" customHeight="1" thickBot="1">
      <c r="A45" s="16"/>
      <c r="B45" s="17" t="s">
        <v>0</v>
      </c>
      <c r="C45" s="17" t="s">
        <v>1</v>
      </c>
      <c r="D45" s="17" t="s">
        <v>2</v>
      </c>
      <c r="E45" s="204" t="s">
        <v>3</v>
      </c>
      <c r="F45" s="17" t="s">
        <v>4</v>
      </c>
      <c r="G45" s="230" t="s">
        <v>17</v>
      </c>
      <c r="H45" s="230" t="s">
        <v>6</v>
      </c>
      <c r="J45" s="16"/>
      <c r="K45" s="17" t="s">
        <v>0</v>
      </c>
      <c r="L45" s="17" t="s">
        <v>1</v>
      </c>
      <c r="M45" s="17" t="s">
        <v>2</v>
      </c>
      <c r="N45" s="17" t="s">
        <v>3</v>
      </c>
      <c r="O45" s="17" t="s">
        <v>4</v>
      </c>
      <c r="P45" s="17" t="s">
        <v>17</v>
      </c>
      <c r="Q45" s="17" t="s">
        <v>6</v>
      </c>
    </row>
    <row r="46" spans="1:17" ht="80.25" customHeight="1">
      <c r="A46" s="17" t="s">
        <v>12</v>
      </c>
      <c r="B46" s="27" t="str">
        <f>'MENU DU 11 NOV AU 22 DEC'!B86</f>
        <v>RILLETTE - CORNICHON</v>
      </c>
      <c r="C46" s="18" t="str">
        <f>'MENU DU 11 NOV AU 22 DEC'!C85</f>
        <v>CELERI REMOULADE</v>
      </c>
      <c r="D46" s="18" t="str">
        <f>'MENU DU 11 NOV AU 22 DEC'!D85</f>
        <v>PIZZA</v>
      </c>
      <c r="E46" s="235" t="str">
        <f>'MENU DU 11 NOV AU 22 DEC'!E85</f>
        <v>FEUILLETE FROMAGE</v>
      </c>
      <c r="F46" s="18" t="str">
        <f>'MENU DU 11 NOV AU 22 DEC'!F85</f>
        <v>SALADE DE RIZ</v>
      </c>
      <c r="G46" s="231">
        <f>'MENU DU 11 NOV AU 22 DEC'!G86</f>
        <v>0</v>
      </c>
      <c r="H46" s="231">
        <f>'MENU DU 11 NOV AU 22 DEC'!H86</f>
        <v>0</v>
      </c>
      <c r="J46" s="17" t="s">
        <v>12</v>
      </c>
      <c r="K46" s="18" t="str">
        <f>'MENU DU 11 NOV AU 22 DEC'!B106</f>
        <v>SALADE VERTE AU MAIS</v>
      </c>
      <c r="L46" s="18" t="str">
        <f>'MENU DU 11 NOV AU 22 DEC'!C105</f>
        <v>SEGMENTS PAMPLEMOUSSE 
&amp; MANDARINE</v>
      </c>
      <c r="M46" s="18" t="str">
        <f>'MENU DU 11 NOV AU 22 DEC'!D105</f>
        <v>TABOULE</v>
      </c>
      <c r="N46" s="18" t="str">
        <f>'MENU DU 11 NOV AU 22 DEC'!E105</f>
        <v>CHOU CHINOIS</v>
      </c>
      <c r="O46" s="18" t="str">
        <f>'MENU DU 11 NOV AU 22 DEC'!F105</f>
        <v>BETTERAVES VINAIGRETTE</v>
      </c>
      <c r="P46" s="18">
        <f>'MENU DU 11 NOV AU 22 DEC'!G106</f>
        <v>0</v>
      </c>
      <c r="Q46" s="18">
        <f>'MENU DU 11 NOV AU 22 DEC'!H106</f>
        <v>0</v>
      </c>
    </row>
    <row r="47" spans="1:17" ht="62.25" customHeight="1">
      <c r="A47" s="19" t="s">
        <v>13</v>
      </c>
      <c r="B47" s="28" t="str">
        <f>'MENU DU 11 NOV AU 22 DEC'!B88</f>
        <v>JAMBON 
GRILL BRAISEE</v>
      </c>
      <c r="C47" s="20" t="str">
        <f>'MENU DU 11 NOV AU 22 DEC'!C88</f>
        <v>SAUTE DE DINDE</v>
      </c>
      <c r="D47" s="20" t="str">
        <f>'MENU DU 11 NOV AU 22 DEC'!D88</f>
        <v>BŒUF AU PAPRIKA</v>
      </c>
      <c r="E47" s="236" t="str">
        <f>'MENU DU 11 NOV AU 22 DEC'!E88</f>
        <v>BLANQUETTE 
DE POISSON</v>
      </c>
      <c r="F47" s="130" t="str">
        <f>'MENU DU 11 NOV AU 22 DEC'!F88</f>
        <v>STEAK HACHE DE VEAU</v>
      </c>
      <c r="G47" s="232">
        <f>'MENU DU 11 NOV AU 22 DEC'!G88</f>
        <v>0</v>
      </c>
      <c r="H47" s="232">
        <f>'MENU DU 11 NOV AU 22 DEC'!H88</f>
        <v>0</v>
      </c>
      <c r="J47" s="19" t="s">
        <v>13</v>
      </c>
      <c r="K47" s="20" t="str">
        <f>'MENU DU 11 NOV AU 22 DEC'!B108</f>
        <v>HACHIS PARMENTIER</v>
      </c>
      <c r="L47" s="20" t="str">
        <f>'MENU DU 11 NOV AU 22 DEC'!C108</f>
        <v>CUISSE DE POULET</v>
      </c>
      <c r="M47" s="20" t="str">
        <f>'MENU DU 11 NOV AU 22 DEC'!D108</f>
        <v>CHILI CON CARNE</v>
      </c>
      <c r="N47" s="20" t="str">
        <f>'MENU DU 11 NOV AU 22 DEC'!E108</f>
        <v>DUO DE SAUCISSES
(Chipo, merguez)</v>
      </c>
      <c r="O47" s="20" t="str">
        <f>'MENU DU 11 NOV AU 22 DEC'!F108</f>
        <v xml:space="preserve"> BOULETTES VEGETALES
sauce ketchup</v>
      </c>
      <c r="P47" s="20">
        <f>'MENU DU 11 NOV AU 22 DEC'!G108</f>
        <v>0</v>
      </c>
      <c r="Q47" s="20">
        <f>'MENU DU 11 NOV AU 22 DEC'!H108</f>
        <v>0</v>
      </c>
    </row>
    <row r="48" spans="1:17" ht="57.75" customHeight="1">
      <c r="A48" s="19" t="s">
        <v>357</v>
      </c>
      <c r="B48" s="28" t="str">
        <f>'MENU DU 11 NOV AU 22 DEC'!B89</f>
        <v>HARICOTS BEURRE</v>
      </c>
      <c r="C48" s="20" t="str">
        <f>'MENU DU 11 NOV AU 22 DEC'!C89</f>
        <v>MACARONIS</v>
      </c>
      <c r="D48" s="20" t="str">
        <f>'MENU DU 11 NOV AU 22 DEC'!D89</f>
        <v>CAROTTES AU JUS
et pommes rissolées</v>
      </c>
      <c r="E48" s="236" t="str">
        <f>'MENU DU 11 NOV AU 22 DEC'!E89</f>
        <v>POMMES VAPEURS</v>
      </c>
      <c r="F48" s="131" t="str">
        <f>'MENU DU 11 NOV AU 22 DEC'!F89</f>
        <v>FARFALLES</v>
      </c>
      <c r="G48" s="232">
        <f>'MENU DU 11 NOV AU 22 DEC'!G89</f>
        <v>0</v>
      </c>
      <c r="H48" s="232">
        <f>'MENU DU 11 NOV AU 22 DEC'!H89</f>
        <v>0</v>
      </c>
      <c r="J48" s="19" t="s">
        <v>357</v>
      </c>
      <c r="K48" s="20" t="str">
        <f>'MENU DU 11 NOV AU 22 DEC'!B109</f>
        <v>SALADE VERTE</v>
      </c>
      <c r="L48" s="20" t="str">
        <f>'MENU DU 11 NOV AU 22 DEC'!C109</f>
        <v>PETITS POIS A L'ETUVE</v>
      </c>
      <c r="M48" s="20" t="str">
        <f>'MENU DU 11 NOV AU 22 DEC'!D109</f>
        <v>RIZ et 
SALADE VERTE</v>
      </c>
      <c r="N48" s="20" t="str">
        <f>'MENU DU 11 NOV AU 22 DEC'!E109</f>
        <v>POMMES FRITES</v>
      </c>
      <c r="O48" s="20" t="str">
        <f>'MENU DU 11 NOV AU 22 DEC'!F109</f>
        <v>HARICOTS VERTS</v>
      </c>
      <c r="P48" s="20">
        <f>'MENU DU 11 NOV AU 22 DEC'!G109</f>
        <v>0</v>
      </c>
      <c r="Q48" s="20">
        <f>'MENU DU 11 NOV AU 22 DEC'!H109</f>
        <v>0</v>
      </c>
    </row>
    <row r="49" spans="1:17" ht="59.25" customHeight="1">
      <c r="A49" s="19" t="s">
        <v>18</v>
      </c>
      <c r="B49" s="28" t="str">
        <f>'MENU DU 11 NOV AU 22 DEC'!B91</f>
        <v xml:space="preserve">SAMOS </v>
      </c>
      <c r="C49" s="20" t="str">
        <f>'MENU DU 11 NOV AU 22 DEC'!C91</f>
        <v xml:space="preserve">BRIE </v>
      </c>
      <c r="D49" s="20" t="str">
        <f>'MENU DU 11 NOV AU 22 DEC'!D91</f>
        <v xml:space="preserve">TARTARE AIL &amp; FINES HERBES </v>
      </c>
      <c r="E49" s="241" t="str">
        <f>'MENU DU 11 NOV AU 22 DEC'!E91</f>
        <v>EMMENTAL</v>
      </c>
      <c r="F49" s="20" t="str">
        <f>'MENU DU 11 NOV AU 22 DEC'!F91</f>
        <v>YAOURT SUCRE</v>
      </c>
      <c r="G49" s="232">
        <f>'MENU DU 11 NOV AU 22 DEC'!G91</f>
        <v>0</v>
      </c>
      <c r="H49" s="232">
        <f>'MENU DU 11 NOV AU 22 DEC'!H91</f>
        <v>0</v>
      </c>
      <c r="J49" s="19" t="s">
        <v>18</v>
      </c>
      <c r="K49" s="20" t="str">
        <f>'MENU DU 11 NOV AU 22 DEC'!B111</f>
        <v>CANTADOU</v>
      </c>
      <c r="L49" s="20" t="str">
        <f>'MENU DU 11 NOV AU 22 DEC'!C111</f>
        <v>TARTARE</v>
      </c>
      <c r="M49" s="20" t="str">
        <f>'MENU DU 11 NOV AU 22 DEC'!D111</f>
        <v>RONDELE</v>
      </c>
      <c r="N49" s="20" t="str">
        <f>'MENU DU 11 NOV AU 22 DEC'!E111</f>
        <v>CANTAL</v>
      </c>
      <c r="O49" s="20" t="str">
        <f>'MENU DU 11 NOV AU 22 DEC'!F111</f>
        <v>SAMOS</v>
      </c>
      <c r="P49" s="20">
        <f>'MENU DU 11 NOV AU 22 DEC'!G111</f>
        <v>0</v>
      </c>
      <c r="Q49" s="20">
        <f>'MENU DU 11 NOV AU 22 DEC'!H111</f>
        <v>0</v>
      </c>
    </row>
    <row r="50" spans="1:17" ht="39.75" thickBot="1">
      <c r="A50" s="21" t="s">
        <v>14</v>
      </c>
      <c r="B50" s="29" t="str">
        <f>'MENU DU 11 NOV AU 22 DEC'!B93</f>
        <v xml:space="preserve">MOUSSE AU CHOCOLAT </v>
      </c>
      <c r="C50" s="22" t="str">
        <f>'MENU DU 11 NOV AU 22 DEC'!C93</f>
        <v>FRUIT DE SAISON</v>
      </c>
      <c r="D50" s="22" t="str">
        <f>'MENU DU 11 NOV AU 22 DEC'!D93</f>
        <v>COMPOTE</v>
      </c>
      <c r="E50" s="237" t="str">
        <f>'MENU DU 11 NOV AU 22 DEC'!E93</f>
        <v>ENTREMET
DU CHEF</v>
      </c>
      <c r="F50" s="22" t="str">
        <f>'MENU DU 11 NOV AU 22 DEC'!F93</f>
        <v>FRUIT DE SAISON</v>
      </c>
      <c r="G50" s="233">
        <f>'MENU DU 11 NOV AU 22 DEC'!G93</f>
        <v>0</v>
      </c>
      <c r="H50" s="233">
        <f>'MENU DU 11 NOV AU 22 DEC'!H93</f>
        <v>0</v>
      </c>
      <c r="J50" s="21" t="s">
        <v>14</v>
      </c>
      <c r="K50" s="22" t="str">
        <f>'MENU DU 11 NOV AU 22 DEC'!B113</f>
        <v>FRUIT DE SAISON</v>
      </c>
      <c r="L50" s="22" t="str">
        <f>'MENU DU 11 NOV AU 22 DEC'!C113</f>
        <v>BEIGNET FOURRE POMME</v>
      </c>
      <c r="M50" s="22" t="str">
        <f>'MENU DU 11 NOV AU 22 DEC'!D113</f>
        <v>YAOURT AROMATISE</v>
      </c>
      <c r="N50" s="22" t="str">
        <f>'MENU DU 11 NOV AU 22 DEC'!E113</f>
        <v>FRUIT DE SAISON</v>
      </c>
      <c r="O50" s="22" t="str">
        <f>'MENU DU 11 NOV AU 22 DEC'!F113</f>
        <v>COMPOTE</v>
      </c>
      <c r="P50" s="22">
        <f>'MENU DU 11 NOV AU 22 DEC'!G113</f>
        <v>0</v>
      </c>
      <c r="Q50" s="22">
        <f>'MENU DU 11 NOV AU 22 DEC'!H113</f>
        <v>0</v>
      </c>
    </row>
    <row r="51" spans="1:17" ht="14.1" customHeight="1"/>
    <row r="52" spans="1:17" ht="4.5" customHeight="1"/>
    <row r="53" spans="1:17" ht="16.5" customHeight="1"/>
    <row r="54" spans="1:17" ht="16.5" customHeight="1"/>
    <row r="55" spans="1:17" ht="16.5" customHeight="1"/>
    <row r="56" spans="1:17" ht="16.5" customHeight="1"/>
    <row r="57" spans="1:17" ht="16.5" customHeight="1"/>
    <row r="58" spans="1:17" ht="16.5" customHeight="1"/>
    <row r="59" spans="1:17" ht="4.5" customHeight="1"/>
    <row r="60" spans="1:17" ht="16.5" customHeight="1"/>
    <row r="61" spans="1:17" ht="16.5" customHeight="1"/>
    <row r="62" spans="1:17" ht="16.5" customHeight="1"/>
    <row r="63" spans="1:17" ht="16.5" customHeight="1"/>
    <row r="64" spans="1:17" ht="16.5" customHeight="1"/>
    <row r="65" spans="11:11" ht="16.5" customHeight="1"/>
    <row r="66" spans="11:11" ht="4.5" customHeight="1"/>
    <row r="67" spans="11:11" ht="16.5" customHeight="1"/>
    <row r="68" spans="11:11" ht="16.5" customHeight="1"/>
    <row r="69" spans="11:11" ht="16.5" customHeight="1"/>
    <row r="70" spans="11:11" ht="16.5" customHeight="1"/>
    <row r="71" spans="11:11" ht="16.5" customHeight="1"/>
    <row r="72" spans="11:11" ht="16.5" customHeight="1"/>
    <row r="73" spans="11:11" ht="4.5" customHeight="1"/>
    <row r="74" spans="11:11" ht="16.5" customHeight="1"/>
    <row r="75" spans="11:11" ht="16.5" customHeight="1"/>
    <row r="76" spans="11:11" ht="16.5" customHeight="1"/>
    <row r="77" spans="11:11" ht="16.5" customHeight="1"/>
    <row r="78" spans="11:11" ht="16.5" customHeight="1"/>
    <row r="79" spans="11:11" ht="16.5" customHeight="1"/>
    <row r="80" spans="11:11">
      <c r="K80" s="3"/>
    </row>
    <row r="81" spans="11:11">
      <c r="K81" s="3"/>
    </row>
    <row r="82" spans="11:11">
      <c r="K82" s="3"/>
    </row>
    <row r="83" spans="11:11">
      <c r="K83" s="3"/>
    </row>
    <row r="84" spans="11:11">
      <c r="K84" s="3"/>
    </row>
    <row r="85" spans="11:11">
      <c r="K85" s="3"/>
    </row>
    <row r="86" spans="11:11">
      <c r="K86" s="3"/>
    </row>
    <row r="87" spans="11:11">
      <c r="K87" s="3"/>
    </row>
    <row r="88" spans="11:11">
      <c r="K88" s="3"/>
    </row>
  </sheetData>
  <sheetProtection formatRows="0" insertColumns="0" insertRows="0" insertHyperlinks="0" deleteColumns="0" deleteRows="0" selectLockedCells="1" pivotTables="0" selectUnlockedCells="1"/>
  <mergeCells count="4">
    <mergeCell ref="C17:G17"/>
    <mergeCell ref="L17:P17"/>
    <mergeCell ref="C35:G35"/>
    <mergeCell ref="L35:P35"/>
  </mergeCells>
  <printOptions horizontalCentered="1" verticalCentered="1"/>
  <pageMargins left="0" right="0" top="0" bottom="0" header="0.51181102362204722" footer="0.51181102362204722"/>
  <pageSetup paperSize="9" scale="60" firstPageNumber="0" orientation="landscape" horizontalDpi="300" verticalDpi="300" r:id="rId1"/>
  <headerFooter alignWithMargins="0"/>
  <rowBreaks count="2" manualBreakCount="2">
    <brk id="18" max="16383" man="1"/>
    <brk id="36" max="16383" man="1"/>
  </rowBreaks>
  <colBreaks count="2" manualBreakCount="2">
    <brk id="8" max="50" man="1"/>
    <brk id="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Q88"/>
  <sheetViews>
    <sheetView showZeros="0" view="pageBreakPreview" zoomScale="55" zoomScaleNormal="50" zoomScaleSheetLayoutView="55" workbookViewId="0">
      <selection activeCell="G30" sqref="G30"/>
    </sheetView>
  </sheetViews>
  <sheetFormatPr baseColWidth="10" defaultRowHeight="25.5"/>
  <cols>
    <col min="1" max="1" width="25.5703125" style="5" customWidth="1"/>
    <col min="2" max="5" width="30.7109375" customWidth="1"/>
    <col min="6" max="6" width="33.28515625" customWidth="1"/>
    <col min="7" max="7" width="32.7109375" customWidth="1"/>
    <col min="8" max="8" width="28" customWidth="1"/>
    <col min="9" max="9" width="0" hidden="1" customWidth="1"/>
    <col min="10" max="10" width="25.5703125" style="5" customWidth="1"/>
    <col min="11" max="13" width="30.7109375" customWidth="1"/>
    <col min="14" max="14" width="31.85546875" customWidth="1"/>
    <col min="15" max="17" width="30.7109375" customWidth="1"/>
    <col min="18" max="18" width="4.5703125" customWidth="1"/>
    <col min="19" max="20" width="13.7109375" customWidth="1"/>
    <col min="21" max="21" width="4.5703125" customWidth="1"/>
    <col min="22" max="255" width="11.42578125" customWidth="1"/>
  </cols>
  <sheetData>
    <row r="1" spans="1:17" s="7" customFormat="1" ht="28.35" customHeight="1" thickBot="1">
      <c r="A1" s="6"/>
      <c r="B1"/>
      <c r="C1"/>
      <c r="D1"/>
      <c r="E1"/>
      <c r="J1" s="6"/>
      <c r="K1"/>
      <c r="L1"/>
      <c r="M1"/>
      <c r="N1"/>
    </row>
    <row r="2" spans="1:17" ht="42.6" customHeight="1" thickBot="1">
      <c r="C2" s="8" t="s">
        <v>9</v>
      </c>
      <c r="D2" s="9">
        <f>'MENU DU 11 NOV AU 22 DEC'!B3</f>
        <v>43780</v>
      </c>
      <c r="E2" s="10" t="s">
        <v>10</v>
      </c>
      <c r="F2" s="11">
        <f>'MENU DU 11 NOV AU 22 DEC'!H3</f>
        <v>43786</v>
      </c>
      <c r="L2" s="8" t="s">
        <v>9</v>
      </c>
      <c r="M2" s="9">
        <f>'MENU DU 11 NOV AU 22 DEC'!B23</f>
        <v>43787</v>
      </c>
      <c r="N2" s="10" t="s">
        <v>10</v>
      </c>
      <c r="O2" s="11">
        <f>'MENU DU 11 NOV AU 22 DEC'!H23</f>
        <v>43793</v>
      </c>
    </row>
    <row r="3" spans="1:17" ht="14.1" customHeight="1"/>
    <row r="4" spans="1:17" ht="14.1" customHeight="1"/>
    <row r="5" spans="1:17" ht="14.1" customHeight="1"/>
    <row r="6" spans="1:17" ht="14.1" customHeight="1" thickBot="1"/>
    <row r="7" spans="1:17" s="13" customFormat="1" ht="31.15" customHeight="1" thickBot="1">
      <c r="A7" s="12"/>
      <c r="C7" s="14" t="s">
        <v>11</v>
      </c>
      <c r="D7" s="15">
        <f>'MENU DU 11 NOV AU 22 DEC'!A3</f>
        <v>46</v>
      </c>
      <c r="F7" s="4" t="s">
        <v>16</v>
      </c>
      <c r="J7" s="12"/>
      <c r="L7" s="14" t="s">
        <v>11</v>
      </c>
      <c r="M7" s="15">
        <f>'MENU DU 11 NOV AU 22 DEC'!A23</f>
        <v>47</v>
      </c>
      <c r="O7" s="4" t="s">
        <v>16</v>
      </c>
    </row>
    <row r="8" spans="1:17" ht="28.35" customHeight="1" thickBot="1"/>
    <row r="9" spans="1:17" s="5" customFormat="1" ht="33" customHeight="1" thickBot="1">
      <c r="A9" s="16"/>
      <c r="B9" s="230" t="s">
        <v>0</v>
      </c>
      <c r="C9" s="17" t="s">
        <v>1</v>
      </c>
      <c r="D9" s="17" t="s">
        <v>2</v>
      </c>
      <c r="E9" s="17" t="s">
        <v>3</v>
      </c>
      <c r="F9" s="17" t="s">
        <v>4</v>
      </c>
      <c r="G9" s="234" t="s">
        <v>17</v>
      </c>
      <c r="H9" s="234" t="s">
        <v>6</v>
      </c>
      <c r="J9" s="16"/>
      <c r="K9" s="17" t="s">
        <v>0</v>
      </c>
      <c r="L9" s="17" t="s">
        <v>1</v>
      </c>
      <c r="M9" s="17" t="s">
        <v>2</v>
      </c>
      <c r="N9" s="17" t="s">
        <v>3</v>
      </c>
      <c r="O9" s="17" t="s">
        <v>4</v>
      </c>
      <c r="P9" s="230" t="s">
        <v>17</v>
      </c>
      <c r="Q9" s="230" t="s">
        <v>6</v>
      </c>
    </row>
    <row r="10" spans="1:17" ht="63.6" customHeight="1">
      <c r="A10" s="17" t="s">
        <v>12</v>
      </c>
      <c r="B10" s="231">
        <f>'MENU DU 11 NOV AU 22 DEC'!B6</f>
        <v>0</v>
      </c>
      <c r="C10" s="18" t="str">
        <f>'MENU DU 11 NOV AU 22 DEC'!Q5</f>
        <v>POMMES DE TERRE AU THON ET A L'ECHALOTE</v>
      </c>
      <c r="D10" s="18" t="str">
        <f>'MENU DU 11 NOV AU 22 DEC'!C6</f>
        <v>FEUILLETE FROMAGE</v>
      </c>
      <c r="E10" s="18" t="str">
        <f>'MENU DU 11 NOV AU 22 DEC'!D5</f>
        <v>DUO DE SAUCISSONS</v>
      </c>
      <c r="F10" s="18" t="str">
        <f>'MENU DU 11 NOV AU 22 DEC'!E5</f>
        <v>CELERI REMOULADE
MAISON</v>
      </c>
      <c r="G10" s="201">
        <f>'MENU DU 11 NOV AU 22 DEC'!G6</f>
        <v>0</v>
      </c>
      <c r="H10" s="201">
        <f>'MENU DU 11 NOV AU 22 DEC'!H6</f>
        <v>0</v>
      </c>
      <c r="J10" s="17" t="s">
        <v>12</v>
      </c>
      <c r="K10" s="18" t="str">
        <f>'MENU DU 11 NOV AU 22 DEC'!F5</f>
        <v>CRUDITES VARIEES</v>
      </c>
      <c r="L10" s="18" t="str">
        <f>'MENU DU 11 NOV AU 22 DEC'!B26</f>
        <v xml:space="preserve">BETTERAVES </v>
      </c>
      <c r="M10" s="18" t="str">
        <f>'MENU DU 11 NOV AU 22 DEC'!C25</f>
        <v>CAROTTES RAPEES</v>
      </c>
      <c r="N10" s="18" t="str">
        <f>'MENU DU 11 NOV AU 22 DEC'!D25</f>
        <v>ENDIVES VINAIGRETTE</v>
      </c>
      <c r="O10" s="18" t="str">
        <f>'MENU DU 11 NOV AU 22 DEC'!E25</f>
        <v>SARDINE 
BEURRE MICRO</v>
      </c>
      <c r="P10" s="231">
        <f>'MENU DU 11 NOV AU 22 DEC'!G26</f>
        <v>0</v>
      </c>
      <c r="Q10" s="231">
        <f>'MENU DU 11 NOV AU 22 DEC'!H26</f>
        <v>0</v>
      </c>
    </row>
    <row r="11" spans="1:17" ht="63" customHeight="1">
      <c r="A11" s="19" t="s">
        <v>13</v>
      </c>
      <c r="B11" s="232" t="str">
        <f>'MENU DU 11 NOV AU 22 DEC'!B8</f>
        <v xml:space="preserve">Férié </v>
      </c>
      <c r="C11" s="20" t="str">
        <f>'MENU DU 11 NOV AU 22 DEC'!Q7</f>
        <v>STEAK DE REQUIN 
SAUCE DU CHEF</v>
      </c>
      <c r="D11" s="20" t="str">
        <f>'MENU DU 11 NOV AU 22 DEC'!C8</f>
        <v>CORDON BLEU</v>
      </c>
      <c r="E11" s="20" t="str">
        <f>'MENU DU 11 NOV AU 22 DEC'!D8</f>
        <v>POT AU FEU</v>
      </c>
      <c r="F11" s="20" t="str">
        <f>'MENU DU 11 NOV AU 22 DEC'!E8</f>
        <v>SAUCISSE DE TOULOUSE</v>
      </c>
      <c r="G11" s="202">
        <f>'MENU DU 11 NOV AU 22 DEC'!G8</f>
        <v>0</v>
      </c>
      <c r="H11" s="202">
        <f>'MENU DU 11 NOV AU 22 DEC'!H8</f>
        <v>0</v>
      </c>
      <c r="J11" s="19" t="s">
        <v>13</v>
      </c>
      <c r="K11" s="20" t="str">
        <f>'MENU DU 11 NOV AU 22 DEC'!F8</f>
        <v>DOS DE COLIN
sauce du chef</v>
      </c>
      <c r="L11" s="20" t="str">
        <f>'MENU DU 11 NOV AU 22 DEC'!B28</f>
        <v>PEPITE DE POISSON</v>
      </c>
      <c r="M11" s="20" t="str">
        <f>'MENU DU 11 NOV AU 22 DEC'!C28</f>
        <v>PAVE BLE 
FROMAGE EPINARDS</v>
      </c>
      <c r="N11" s="20" t="str">
        <f>'MENU DU 11 NOV AU 22 DEC'!D28</f>
        <v>DOS DE COLIN
Sauce du Chef</v>
      </c>
      <c r="O11" s="20" t="str">
        <f>'MENU DU 11 NOV AU 22 DEC'!E28</f>
        <v>BŒUF BOURGUIGNON</v>
      </c>
      <c r="P11" s="232">
        <f>'MENU DU 11 NOV AU 22 DEC'!G28</f>
        <v>0</v>
      </c>
      <c r="Q11" s="232">
        <f>'MENU DU 11 NOV AU 22 DEC'!H28</f>
        <v>0</v>
      </c>
    </row>
    <row r="12" spans="1:17" ht="63" customHeight="1">
      <c r="A12" s="19" t="s">
        <v>357</v>
      </c>
      <c r="B12" s="232">
        <f>'MENU DU 11 NOV AU 22 DEC'!B9</f>
        <v>0</v>
      </c>
      <c r="C12" s="20" t="str">
        <f>'MENU DU 11 NOV AU 22 DEC'!Q8</f>
        <v>BROCOLIS</v>
      </c>
      <c r="D12" s="20" t="str">
        <f>'MENU DU 11 NOV AU 22 DEC'!C9</f>
        <v>POELEE 
DE LEGUMES VERTS</v>
      </c>
      <c r="E12" s="20" t="str">
        <f>'MENU DU 11 NOV AU 22 DEC'!D9</f>
        <v xml:space="preserve">ET SES LEGUMES </v>
      </c>
      <c r="F12" s="20" t="str">
        <f>'MENU DU 11 NOV AU 22 DEC'!E9</f>
        <v>LENTILLES MAISON</v>
      </c>
      <c r="G12" s="202">
        <f>'MENU DU 11 NOV AU 22 DEC'!G9</f>
        <v>0</v>
      </c>
      <c r="H12" s="202">
        <f>'MENU DU 11 NOV AU 22 DEC'!H9</f>
        <v>0</v>
      </c>
      <c r="J12" s="19" t="s">
        <v>357</v>
      </c>
      <c r="K12" s="20" t="str">
        <f>'MENU DU 11 NOV AU 22 DEC'!F9</f>
        <v>RIZ CREOLE</v>
      </c>
      <c r="L12" s="20" t="str">
        <f>'MENU DU 11 NOV AU 22 DEC'!B29</f>
        <v>MACARONIS</v>
      </c>
      <c r="M12" s="20" t="str">
        <f>'MENU DU 11 NOV AU 22 DEC'!C29</f>
        <v>PETITS POIS</v>
      </c>
      <c r="N12" s="20" t="str">
        <f>'MENU DU 11 NOV AU 22 DEC'!D29</f>
        <v>PUREE DE POTIRON 
et navets sautés</v>
      </c>
      <c r="O12" s="20" t="str">
        <f>'MENU DU 11 NOV AU 22 DEC'!E29</f>
        <v>JARDINIERE DE LEGUMES</v>
      </c>
      <c r="P12" s="232">
        <f>'MENU DU 11 NOV AU 22 DEC'!G29</f>
        <v>0</v>
      </c>
      <c r="Q12" s="232">
        <f>'MENU DU 11 NOV AU 22 DEC'!H29</f>
        <v>0</v>
      </c>
    </row>
    <row r="13" spans="1:17" ht="63.6" customHeight="1">
      <c r="A13" s="19" t="s">
        <v>18</v>
      </c>
      <c r="B13" s="232">
        <f>'MENU DU 11 NOV AU 22 DEC'!B11</f>
        <v>0</v>
      </c>
      <c r="C13" s="20" t="str">
        <f>'MENU DU 11 NOV AU 22 DEC'!Q9</f>
        <v>CAMEMBERT</v>
      </c>
      <c r="D13" s="20" t="str">
        <f>'MENU DU 11 NOV AU 22 DEC'!D11</f>
        <v xml:space="preserve">PETIT SUISSE NATURE SUCRE </v>
      </c>
      <c r="E13" s="20" t="str">
        <f>'MENU DU 11 NOV AU 22 DEC'!E11</f>
        <v>CAMEMBERT</v>
      </c>
      <c r="F13" s="20" t="str">
        <f>'MENU DU 11 NOV AU 22 DEC'!F11</f>
        <v>FROMAGE BLANC SUCRE</v>
      </c>
      <c r="G13" s="202">
        <f>'MENU DU 11 NOV AU 22 DEC'!G11</f>
        <v>0</v>
      </c>
      <c r="H13" s="202">
        <f>'MENU DU 11 NOV AU 22 DEC'!H11</f>
        <v>0</v>
      </c>
      <c r="J13" s="19" t="s">
        <v>18</v>
      </c>
      <c r="K13" s="20" t="str">
        <f>'MENU DU 11 NOV AU 22 DEC'!F11</f>
        <v>FROMAGE BLANC SUCRE</v>
      </c>
      <c r="L13" s="20" t="str">
        <f>'MENU DU 11 NOV AU 22 DEC'!B31</f>
        <v>CARRE FRAIS</v>
      </c>
      <c r="M13" s="20" t="str">
        <f>'MENU DU 11 NOV AU 22 DEC'!C31</f>
        <v>YAOURT NATURE SUCRE</v>
      </c>
      <c r="N13" s="20" t="str">
        <f>'MENU DU 11 NOV AU 22 DEC'!D31</f>
        <v>BUCHETTE DE CHEVRE</v>
      </c>
      <c r="O13" s="20" t="str">
        <f>'MENU DU 11 NOV AU 22 DEC'!E31</f>
        <v>CROQ'LAIT</v>
      </c>
      <c r="P13" s="232">
        <f>'MENU DU 11 NOV AU 22 DEC'!G31</f>
        <v>0</v>
      </c>
      <c r="Q13" s="232">
        <f>'MENU DU 11 NOV AU 22 DEC'!H31</f>
        <v>0</v>
      </c>
    </row>
    <row r="14" spans="1:17" ht="63" customHeight="1" thickBot="1">
      <c r="A14" s="21" t="s">
        <v>14</v>
      </c>
      <c r="B14" s="233">
        <f>'MENU DU 11 NOV AU 22 DEC'!B13</f>
        <v>0</v>
      </c>
      <c r="C14" s="22" t="str">
        <f>'MENU DU 11 NOV AU 22 DEC'!Q10</f>
        <v>BEIGNET FRAMBOISE</v>
      </c>
      <c r="D14" s="22" t="str">
        <f>'MENU DU 11 NOV AU 22 DEC'!C13</f>
        <v>COMPOTE DE POMMES</v>
      </c>
      <c r="E14" s="22" t="str">
        <f>'MENU DU 11 NOV AU 22 DEC'!D13</f>
        <v>FRUIT DU CHEF</v>
      </c>
      <c r="F14" s="22" t="str">
        <f>'MENU DU 11 NOV AU 22 DEC'!E13</f>
        <v>PANACOTA MAISON
sauce fruits rouges</v>
      </c>
      <c r="G14" s="203">
        <f>'MENU DU 11 NOV AU 22 DEC'!G13</f>
        <v>0</v>
      </c>
      <c r="H14" s="203">
        <f>'MENU DU 11 NOV AU 22 DEC'!H13</f>
        <v>0</v>
      </c>
      <c r="J14" s="21" t="s">
        <v>14</v>
      </c>
      <c r="K14" s="22" t="str">
        <f>'MENU DU 11 NOV AU 22 DEC'!F13</f>
        <v>FRUIT DE SAISON</v>
      </c>
      <c r="L14" s="22" t="str">
        <f>'MENU DU 11 NOV AU 22 DEC'!B33</f>
        <v>FRUIT DE SAISON</v>
      </c>
      <c r="M14" s="22" t="str">
        <f>'MENU DU 11 NOV AU 22 DEC'!C33</f>
        <v>MOUSSE CHOCOLAT</v>
      </c>
      <c r="N14" s="22" t="str">
        <f>'MENU DU 11 NOV AU 22 DEC'!D33</f>
        <v>COMPOTE POMME BANANE</v>
      </c>
      <c r="O14" s="22" t="str">
        <f>'MENU DU 11 NOV AU 22 DEC'!E33</f>
        <v>FONDANT AU CHOCOLAT</v>
      </c>
      <c r="P14" s="233">
        <f>'MENU DU 11 NOV AU 22 DEC'!G33</f>
        <v>0</v>
      </c>
      <c r="Q14" s="233">
        <f>'MENU DU 11 NOV AU 22 DEC'!H33</f>
        <v>0</v>
      </c>
    </row>
    <row r="15" spans="1:17" ht="14.1" customHeight="1"/>
    <row r="16" spans="1:17" ht="14.1" customHeight="1"/>
    <row r="17" spans="1:17" s="23" customFormat="1" ht="28.35" customHeight="1">
      <c r="C17" s="294" t="s">
        <v>15</v>
      </c>
      <c r="D17" s="294"/>
      <c r="E17" s="294"/>
      <c r="F17" s="294"/>
      <c r="G17" s="294"/>
      <c r="L17" s="294" t="s">
        <v>15</v>
      </c>
      <c r="M17" s="294"/>
      <c r="N17" s="294"/>
      <c r="O17" s="294"/>
      <c r="P17" s="294"/>
    </row>
    <row r="18" spans="1:17" s="2" customFormat="1" ht="14.1" customHeight="1">
      <c r="A18" s="5"/>
      <c r="C18" s="24"/>
      <c r="D18" s="25"/>
      <c r="E18" s="25"/>
      <c r="F18" s="25"/>
      <c r="J18" s="5"/>
      <c r="L18" s="24"/>
      <c r="M18" s="25"/>
      <c r="N18" s="25"/>
      <c r="O18" s="25"/>
    </row>
    <row r="19" spans="1:17" s="7" customFormat="1" ht="28.35" customHeight="1" thickBot="1">
      <c r="A19" s="6"/>
      <c r="B19"/>
      <c r="C19"/>
      <c r="D19"/>
      <c r="E19"/>
      <c r="J19" s="6"/>
      <c r="K19"/>
      <c r="L19"/>
      <c r="M19"/>
      <c r="N19"/>
    </row>
    <row r="20" spans="1:17" ht="42.6" customHeight="1" thickBot="1">
      <c r="C20" s="8" t="s">
        <v>9</v>
      </c>
      <c r="D20" s="9">
        <f>'MENU DU 11 NOV AU 22 DEC'!B43</f>
        <v>43794</v>
      </c>
      <c r="E20" s="10" t="s">
        <v>10</v>
      </c>
      <c r="F20" s="11">
        <f>'MENU DU 11 NOV AU 22 DEC'!H43</f>
        <v>43800</v>
      </c>
      <c r="L20" s="8" t="s">
        <v>9</v>
      </c>
      <c r="M20" s="9">
        <f>'MENU DU 11 NOV AU 22 DEC'!B63</f>
        <v>43801</v>
      </c>
      <c r="N20" s="10" t="s">
        <v>10</v>
      </c>
      <c r="O20" s="11">
        <f>'MENU DU 11 NOV AU 22 DEC'!H63</f>
        <v>43807</v>
      </c>
    </row>
    <row r="21" spans="1:17" ht="14.1" customHeight="1"/>
    <row r="22" spans="1:17" ht="14.1" customHeight="1"/>
    <row r="23" spans="1:17" ht="14.1" customHeight="1"/>
    <row r="24" spans="1:17" ht="14.1" customHeight="1" thickBot="1"/>
    <row r="25" spans="1:17" s="13" customFormat="1" ht="31.15" customHeight="1" thickBot="1">
      <c r="A25" s="12"/>
      <c r="C25" s="14" t="s">
        <v>11</v>
      </c>
      <c r="D25" s="15">
        <f>'MENU DU 11 NOV AU 22 DEC'!A43</f>
        <v>48</v>
      </c>
      <c r="F25" s="4" t="s">
        <v>16</v>
      </c>
      <c r="J25" s="12"/>
      <c r="L25" s="14" t="s">
        <v>11</v>
      </c>
      <c r="M25" s="15">
        <f>'MENU DU 11 NOV AU 22 DEC'!A63</f>
        <v>49</v>
      </c>
      <c r="O25" s="4" t="s">
        <v>16</v>
      </c>
    </row>
    <row r="26" spans="1:17" ht="28.35" customHeight="1" thickBot="1"/>
    <row r="27" spans="1:17" s="5" customFormat="1" ht="33" customHeight="1" thickBot="1">
      <c r="A27" s="16"/>
      <c r="B27" s="17" t="s">
        <v>0</v>
      </c>
      <c r="C27" s="17" t="s">
        <v>1</v>
      </c>
      <c r="D27" s="17" t="s">
        <v>2</v>
      </c>
      <c r="E27" s="17" t="s">
        <v>3</v>
      </c>
      <c r="F27" s="17" t="s">
        <v>4</v>
      </c>
      <c r="G27" s="230" t="s">
        <v>17</v>
      </c>
      <c r="H27" s="230" t="s">
        <v>6</v>
      </c>
      <c r="J27" s="16"/>
      <c r="K27" s="17" t="s">
        <v>0</v>
      </c>
      <c r="L27" s="17" t="s">
        <v>1</v>
      </c>
      <c r="M27" s="17" t="s">
        <v>2</v>
      </c>
      <c r="N27" s="17" t="s">
        <v>3</v>
      </c>
      <c r="O27" s="17" t="s">
        <v>4</v>
      </c>
      <c r="P27" s="230" t="s">
        <v>17</v>
      </c>
      <c r="Q27" s="230" t="s">
        <v>6</v>
      </c>
    </row>
    <row r="28" spans="1:17" ht="60.75" customHeight="1">
      <c r="A28" s="17" t="s">
        <v>12</v>
      </c>
      <c r="B28" s="18" t="str">
        <f>'MENU DU 11 NOV AU 22 DEC'!F25</f>
        <v xml:space="preserve">RILLETTE DE PORC CORNICHON </v>
      </c>
      <c r="C28" s="18" t="str">
        <f>'MENU DU 11 NOV AU 22 DEC'!B46</f>
        <v>CREPE AUX CHAMPIGNONS</v>
      </c>
      <c r="D28" s="18" t="str">
        <f>'MENU DU 11 NOV AU 22 DEC'!C45</f>
        <v>SALADE DE PATES
AU SURIMI</v>
      </c>
      <c r="E28" s="18" t="str">
        <f>'MENU DU 11 NOV AU 22 DEC'!D45</f>
        <v>PATE DE CAMPAGNE</v>
      </c>
      <c r="F28" s="18" t="str">
        <f>'MENU DU 11 NOV AU 22 DEC'!E45</f>
        <v>SALADE TUNISIENNE</v>
      </c>
      <c r="G28" s="231">
        <f>'MENU DU 11 NOV AU 22 DEC'!G46</f>
        <v>0</v>
      </c>
      <c r="H28" s="231">
        <f>'MENU DU 11 NOV AU 22 DEC'!H46</f>
        <v>0</v>
      </c>
      <c r="J28" s="17" t="s">
        <v>12</v>
      </c>
      <c r="K28" s="18" t="str">
        <f>'MENU DU 11 NOV AU 22 DEC'!F45</f>
        <v xml:space="preserve">POMMES DE TERRE
AU THON </v>
      </c>
      <c r="L28" s="18" t="str">
        <f>'MENU DU 11 NOV AU 22 DEC'!B66</f>
        <v>FEUILLETE BOLOGNAISE</v>
      </c>
      <c r="M28" s="18" t="str">
        <f>'MENU DU 11 NOV AU 22 DEC'!C65</f>
        <v>EMINCES 
DE CHOUX BLANCS</v>
      </c>
      <c r="N28" s="18" t="str">
        <f>'MENU DU 11 NOV AU 22 DEC'!D65</f>
        <v>SAUCISSON A L'AIL</v>
      </c>
      <c r="O28" s="18" t="str">
        <f>'MENU DU 11 NOV AU 22 DEC'!E65</f>
        <v>CAROTTES RAPEES</v>
      </c>
      <c r="P28" s="231">
        <f>'MENU DU 11 NOV AU 22 DEC'!G66</f>
        <v>0</v>
      </c>
      <c r="Q28" s="231">
        <f>'MENU DU 11 NOV AU 22 DEC'!H66</f>
        <v>0</v>
      </c>
    </row>
    <row r="29" spans="1:17" ht="69" customHeight="1">
      <c r="A29" s="19" t="s">
        <v>13</v>
      </c>
      <c r="B29" s="20" t="str">
        <f>'MENU DU 11 NOV AU 22 DEC'!F28</f>
        <v>SAUTE DE PORC</v>
      </c>
      <c r="C29" s="20" t="str">
        <f>'MENU DU 11 NOV AU 22 DEC'!B48</f>
        <v>NUGGETS DE VOLAILLE</v>
      </c>
      <c r="D29" s="20" t="str">
        <f>'MENU DU 11 NOV AU 22 DEC'!C48</f>
        <v>ESTOUFADE DE BŒUF</v>
      </c>
      <c r="E29" s="20" t="str">
        <f>'MENU DU 11 NOV AU 22 DEC'!D48</f>
        <v>BLANQUETTE DE DINDE</v>
      </c>
      <c r="F29" s="20" t="str">
        <f>'MENU DU 11 NOV AU 22 DEC'!E48</f>
        <v>COUSCOUS
(Boulettes d'agneau)</v>
      </c>
      <c r="G29" s="232">
        <f>'MENU DU 11 NOV AU 22 DEC'!G48</f>
        <v>0</v>
      </c>
      <c r="H29" s="232">
        <f>'MENU DU 11 NOV AU 22 DEC'!H48</f>
        <v>0</v>
      </c>
      <c r="J29" s="19" t="s">
        <v>13</v>
      </c>
      <c r="K29" s="20" t="str">
        <f>'MENU DU 11 NOV AU 22 DEC'!F48</f>
        <v>DOS DE MERLU
Sauce du chef</v>
      </c>
      <c r="L29" s="20" t="str">
        <f>'MENU DU 11 NOV AU 22 DEC'!B68</f>
        <v>POISSON MEUNIERE</v>
      </c>
      <c r="M29" s="20" t="str">
        <f>'MENU DU 11 NOV AU 22 DEC'!C68</f>
        <v>SAUTE DE PORC</v>
      </c>
      <c r="N29" s="20" t="str">
        <f>'MENU DU 11 NOV AU 22 DEC'!D68</f>
        <v>ESCALOPE DE DINDE
sauce forestière</v>
      </c>
      <c r="O29" s="20" t="str">
        <f>'MENU DU 11 NOV AU 22 DEC'!E68</f>
        <v>GALETTE BOULGOUR P.CHICHE EMMENTAL</v>
      </c>
      <c r="P29" s="232">
        <f>'MENU DU 11 NOV AU 22 DEC'!G68</f>
        <v>0</v>
      </c>
      <c r="Q29" s="232">
        <f>'MENU DU 11 NOV AU 22 DEC'!H68</f>
        <v>0</v>
      </c>
    </row>
    <row r="30" spans="1:17" ht="81.75" customHeight="1">
      <c r="A30" s="19" t="s">
        <v>357</v>
      </c>
      <c r="B30" s="20" t="str">
        <f>'MENU DU 11 NOV AU 22 DEC'!F29</f>
        <v>BLE PILAF</v>
      </c>
      <c r="C30" s="20" t="str">
        <f>'MENU DU 11 NOV AU 22 DEC'!B49</f>
        <v>PUREE DE CAROTTES</v>
      </c>
      <c r="D30" s="20" t="str">
        <f>'MENU DU 11 NOV AU 22 DEC'!C49</f>
        <v>HARICOTS VERTS
PERSILLES</v>
      </c>
      <c r="E30" s="20" t="str">
        <f>'MENU DU 11 NOV AU 22 DEC'!D49</f>
        <v>JULIENNE DE LEGUMES
et riz pilaf</v>
      </c>
      <c r="F30" s="20" t="str">
        <f>'MENU DU 11 NOV AU 22 DEC'!E49</f>
        <v>SEMOULE &amp; LEGUMES COUSCOUS</v>
      </c>
      <c r="G30" s="232">
        <f>'MENU DU 11 NOV AU 22 DEC'!G49</f>
        <v>0</v>
      </c>
      <c r="H30" s="232">
        <f>'MENU DU 11 NOV AU 22 DEC'!H49</f>
        <v>0</v>
      </c>
      <c r="J30" s="19" t="s">
        <v>357</v>
      </c>
      <c r="K30" s="20" t="str">
        <f>'MENU DU 11 NOV AU 22 DEC'!F49</f>
        <v>FONDU DE POIREAUX</v>
      </c>
      <c r="L30" s="20" t="str">
        <f>'MENU DU 11 NOV AU 22 DEC'!B69</f>
        <v>SALSIFIS &amp; PdTERRE BECHAMEL</v>
      </c>
      <c r="M30" s="20" t="str">
        <f>'MENU DU 11 NOV AU 22 DEC'!C69</f>
        <v>POMMES SAUTEES</v>
      </c>
      <c r="N30" s="20" t="str">
        <f>'MENU DU 11 NOV AU 22 DEC'!D69</f>
        <v>HARICOTS BEURRE
et purée de pomme de terre</v>
      </c>
      <c r="O30" s="20" t="str">
        <f>'MENU DU 11 NOV AU 22 DEC'!E69</f>
        <v>COQUILLETTES</v>
      </c>
      <c r="P30" s="232">
        <f>'MENU DU 11 NOV AU 22 DEC'!G69</f>
        <v>0</v>
      </c>
      <c r="Q30" s="232">
        <f>'MENU DU 11 NOV AU 22 DEC'!H69</f>
        <v>0</v>
      </c>
    </row>
    <row r="31" spans="1:17" ht="63" customHeight="1">
      <c r="A31" s="19" t="s">
        <v>18</v>
      </c>
      <c r="B31" s="20" t="str">
        <f>'MENU DU 11 NOV AU 22 DEC'!F31</f>
        <v>PETIT SUISSE SUCRE</v>
      </c>
      <c r="C31" s="20" t="str">
        <f>'MENU DU 11 NOV AU 22 DEC'!B51</f>
        <v>TARTARE</v>
      </c>
      <c r="D31" s="20" t="str">
        <f>'MENU DU 11 NOV AU 22 DEC'!C51</f>
        <v>KIRI</v>
      </c>
      <c r="E31" s="20" t="str">
        <f>'MENU DU 11 NOV AU 22 DEC'!D51</f>
        <v>PETIT SUISSE SUCRE</v>
      </c>
      <c r="F31" s="20" t="str">
        <f>'MENU DU 11 NOV AU 22 DEC'!E51</f>
        <v>BUCHETTE DE CHEVRE</v>
      </c>
      <c r="G31" s="232">
        <f>'MENU DU 11 NOV AU 22 DEC'!G51</f>
        <v>0</v>
      </c>
      <c r="H31" s="232">
        <f>'MENU DU 11 NOV AU 22 DEC'!H51</f>
        <v>0</v>
      </c>
      <c r="J31" s="19" t="s">
        <v>18</v>
      </c>
      <c r="K31" s="20" t="str">
        <f>'MENU DU 11 NOV AU 22 DEC'!F51</f>
        <v>FROMAGE BLANC SUCRE</v>
      </c>
      <c r="L31" s="20" t="str">
        <f>'MENU DU 11 NOV AU 22 DEC'!B71</f>
        <v>YAOURT NATURE SUCRE</v>
      </c>
      <c r="M31" s="20" t="str">
        <f>'MENU DU 11 NOV AU 22 DEC'!C71</f>
        <v xml:space="preserve">GOUDA </v>
      </c>
      <c r="N31" s="20" t="str">
        <f>'MENU DU 11 NOV AU 22 DEC'!D71</f>
        <v xml:space="preserve">CAMEMBERT </v>
      </c>
      <c r="O31" s="20" t="str">
        <f>'MENU DU 11 NOV AU 22 DEC'!E71</f>
        <v xml:space="preserve">VACHE QUI RIT </v>
      </c>
      <c r="P31" s="232">
        <f>'MENU DU 11 NOV AU 22 DEC'!G71</f>
        <v>0</v>
      </c>
      <c r="Q31" s="232">
        <f>'MENU DU 11 NOV AU 22 DEC'!H71</f>
        <v>0</v>
      </c>
    </row>
    <row r="32" spans="1:17" ht="63.6" customHeight="1" thickBot="1">
      <c r="A32" s="21" t="s">
        <v>14</v>
      </c>
      <c r="B32" s="22" t="str">
        <f>'MENU DU 11 NOV AU 22 DEC'!F33</f>
        <v>FRUIT DE SAISON</v>
      </c>
      <c r="C32" s="22" t="str">
        <f>'MENU DU 11 NOV AU 22 DEC'!B53</f>
        <v>FRUIT DE SAISON</v>
      </c>
      <c r="D32" s="22" t="str">
        <f>'MENU DU 11 NOV AU 22 DEC'!C53</f>
        <v>NOVLY CHOCOLAT</v>
      </c>
      <c r="E32" s="22" t="str">
        <f>'MENU DU 11 NOV AU 22 DEC'!D53</f>
        <v>FRUIT DU CHEF</v>
      </c>
      <c r="F32" s="22" t="str">
        <f>'MENU DU 11 NOV AU 22 DEC'!E53</f>
        <v>TARTE COCO</v>
      </c>
      <c r="G32" s="233">
        <f>'MENU DU 11 NOV AU 22 DEC'!G53</f>
        <v>0</v>
      </c>
      <c r="H32" s="233">
        <f>'MENU DU 11 NOV AU 22 DEC'!H53</f>
        <v>0</v>
      </c>
      <c r="J32" s="21" t="s">
        <v>14</v>
      </c>
      <c r="K32" s="22" t="str">
        <f>'MENU DU 11 NOV AU 22 DEC'!F53</f>
        <v>FLAN NAPPE CARAMEL</v>
      </c>
      <c r="L32" s="22" t="str">
        <f>'MENU DU 11 NOV AU 22 DEC'!B73</f>
        <v>FRUIT DE SAISON</v>
      </c>
      <c r="M32" s="22" t="str">
        <f>'MENU DU 11 NOV AU 22 DEC'!C73</f>
        <v>CREME DESSERT CARAMEL</v>
      </c>
      <c r="N32" s="22" t="str">
        <f>'MENU DU 11 NOV AU 22 DEC'!D73</f>
        <v xml:space="preserve">SEMOULE AU LAIT 
MAISON </v>
      </c>
      <c r="O32" s="22" t="str">
        <f>'MENU DU 11 NOV AU 22 DEC'!E73</f>
        <v>COMPOTE</v>
      </c>
      <c r="P32" s="233">
        <f>'MENU DU 11 NOV AU 22 DEC'!G73</f>
        <v>0</v>
      </c>
      <c r="Q32" s="233">
        <f>'MENU DU 11 NOV AU 22 DEC'!H73</f>
        <v>0</v>
      </c>
    </row>
    <row r="33" spans="1:17" ht="14.1" customHeight="1">
      <c r="B33" s="26" t="s">
        <v>20</v>
      </c>
    </row>
    <row r="34" spans="1:17" ht="14.1" customHeight="1"/>
    <row r="35" spans="1:17" s="23" customFormat="1" ht="28.35" customHeight="1">
      <c r="C35" s="294" t="s">
        <v>15</v>
      </c>
      <c r="D35" s="294"/>
      <c r="E35" s="294"/>
      <c r="F35" s="294"/>
      <c r="G35" s="294"/>
      <c r="L35" s="294" t="s">
        <v>15</v>
      </c>
      <c r="M35" s="294"/>
      <c r="N35" s="294"/>
      <c r="O35" s="294"/>
      <c r="P35" s="294"/>
    </row>
    <row r="36" spans="1:17" s="2" customFormat="1" ht="14.1" customHeight="1">
      <c r="A36" s="5"/>
      <c r="C36" s="24"/>
      <c r="D36" s="25"/>
      <c r="E36" s="25"/>
      <c r="F36" s="25"/>
      <c r="J36" s="5"/>
      <c r="L36" s="24"/>
      <c r="M36" s="25"/>
      <c r="N36" s="25"/>
      <c r="O36" s="25"/>
    </row>
    <row r="37" spans="1:17" s="7" customFormat="1" ht="28.35" customHeight="1" thickBot="1">
      <c r="A37" s="6"/>
      <c r="B37"/>
      <c r="C37"/>
      <c r="D37"/>
      <c r="E37"/>
      <c r="J37" s="6"/>
      <c r="K37"/>
      <c r="L37"/>
      <c r="M37"/>
      <c r="N37"/>
    </row>
    <row r="38" spans="1:17" ht="42.6" customHeight="1" thickBot="1">
      <c r="C38" s="8" t="s">
        <v>9</v>
      </c>
      <c r="D38" s="9">
        <f>'MENU DU 11 NOV AU 22 DEC'!B83</f>
        <v>43808</v>
      </c>
      <c r="E38" s="10" t="s">
        <v>10</v>
      </c>
      <c r="F38" s="11">
        <f>'MENU DU 11 NOV AU 22 DEC'!H83</f>
        <v>43814</v>
      </c>
      <c r="L38" s="8" t="s">
        <v>9</v>
      </c>
      <c r="M38" s="9">
        <f>'MENU DU 11 NOV AU 22 DEC'!B103</f>
        <v>43815</v>
      </c>
      <c r="N38" s="10" t="s">
        <v>10</v>
      </c>
      <c r="O38" s="11">
        <f>'MENU DU 11 NOV AU 22 DEC'!H103</f>
        <v>43821</v>
      </c>
    </row>
    <row r="39" spans="1:17" ht="14.1" customHeight="1"/>
    <row r="40" spans="1:17" ht="14.1" customHeight="1"/>
    <row r="41" spans="1:17" ht="14.1" customHeight="1"/>
    <row r="42" spans="1:17" ht="14.1" customHeight="1" thickBot="1"/>
    <row r="43" spans="1:17" s="1" customFormat="1" ht="31.15" customHeight="1" thickBot="1">
      <c r="A43" s="5"/>
      <c r="C43" s="14" t="s">
        <v>11</v>
      </c>
      <c r="D43" s="15">
        <f>'MENU DU 11 NOV AU 22 DEC'!A83</f>
        <v>50</v>
      </c>
      <c r="F43" s="4" t="s">
        <v>16</v>
      </c>
      <c r="J43" s="5"/>
      <c r="L43" s="14" t="s">
        <v>11</v>
      </c>
      <c r="M43" s="15">
        <f>'MENU DU 11 NOV AU 22 DEC'!A103</f>
        <v>51</v>
      </c>
      <c r="O43" s="4" t="s">
        <v>16</v>
      </c>
    </row>
    <row r="44" spans="1:17" ht="28.35" customHeight="1" thickBot="1"/>
    <row r="45" spans="1:17" s="5" customFormat="1" ht="26.25" customHeight="1" thickBot="1">
      <c r="A45" s="16"/>
      <c r="B45" s="17" t="s">
        <v>0</v>
      </c>
      <c r="C45" s="17" t="s">
        <v>1</v>
      </c>
      <c r="D45" s="17" t="s">
        <v>2</v>
      </c>
      <c r="E45" s="17" t="s">
        <v>3</v>
      </c>
      <c r="F45" s="17" t="s">
        <v>4</v>
      </c>
      <c r="G45" s="230" t="s">
        <v>17</v>
      </c>
      <c r="H45" s="230" t="s">
        <v>6</v>
      </c>
      <c r="J45" s="16"/>
      <c r="K45" s="17" t="s">
        <v>0</v>
      </c>
      <c r="L45" s="17" t="s">
        <v>1</v>
      </c>
      <c r="M45" s="17" t="s">
        <v>2</v>
      </c>
      <c r="N45" s="17" t="s">
        <v>3</v>
      </c>
      <c r="O45" s="17" t="s">
        <v>4</v>
      </c>
      <c r="P45" s="230" t="s">
        <v>17</v>
      </c>
      <c r="Q45" s="230" t="s">
        <v>6</v>
      </c>
    </row>
    <row r="46" spans="1:17" ht="63.6" customHeight="1">
      <c r="A46" s="17" t="s">
        <v>12</v>
      </c>
      <c r="B46" s="27" t="str">
        <f>'MENU DU 11 NOV AU 22 DEC'!F65</f>
        <v>SALADE CROUTONS EMMENTAL RAPE</v>
      </c>
      <c r="C46" s="18" t="str">
        <f>'MENU DU 11 NOV AU 22 DEC'!B86</f>
        <v>RILLETTE - CORNICHON</v>
      </c>
      <c r="D46" s="18" t="str">
        <f>'MENU DU 11 NOV AU 22 DEC'!C85</f>
        <v>CELERI REMOULADE</v>
      </c>
      <c r="E46" s="18" t="str">
        <f>'MENU DU 11 NOV AU 22 DEC'!D85</f>
        <v>PIZZA</v>
      </c>
      <c r="F46" s="238">
        <f>'MENU DU 11 NOV AU 22 DEC'!E86</f>
        <v>0</v>
      </c>
      <c r="G46" s="231">
        <f>'MENU DU 11 NOV AU 22 DEC'!G86</f>
        <v>0</v>
      </c>
      <c r="H46" s="231">
        <f>'MENU DU 11 NOV AU 22 DEC'!H86</f>
        <v>0</v>
      </c>
      <c r="J46" s="17" t="s">
        <v>12</v>
      </c>
      <c r="K46" s="18" t="str">
        <f>'MENU DU 11 NOV AU 22 DEC'!F85</f>
        <v>SALADE DE RIZ</v>
      </c>
      <c r="L46" s="18" t="str">
        <f xml:space="preserve"> 'MENU DU 11 NOV AU 22 DEC'!B106</f>
        <v>SALADE VERTE AU MAIS</v>
      </c>
      <c r="M46" s="18" t="str">
        <f xml:space="preserve"> 'MENU DU 11 NOV AU 22 DEC'!C105</f>
        <v>SEGMENTS PAMPLEMOUSSE 
&amp; MANDARINE</v>
      </c>
      <c r="N46" s="18" t="str">
        <f xml:space="preserve"> 'MENU DU 11 NOV AU 22 DEC'!D105</f>
        <v>TABOULE</v>
      </c>
      <c r="O46" s="18" t="str">
        <f xml:space="preserve"> 'MENU DU 11 NOV AU 22 DEC'!E105</f>
        <v>CHOU CHINOIS</v>
      </c>
      <c r="P46" s="231">
        <f>'MENU DU 11 NOV AU 22 DEC'!G106</f>
        <v>0</v>
      </c>
      <c r="Q46" s="231">
        <f>'MENU DU 11 NOV AU 22 DEC'!H106</f>
        <v>0</v>
      </c>
    </row>
    <row r="47" spans="1:17" ht="63" customHeight="1">
      <c r="A47" s="19" t="s">
        <v>13</v>
      </c>
      <c r="B47" s="28" t="str">
        <f>'MENU DU 11 NOV AU 22 DEC'!F68</f>
        <v>TARTIFLETTE</v>
      </c>
      <c r="C47" s="20" t="str">
        <f>'MENU DU 11 NOV AU 22 DEC'!B88</f>
        <v>JAMBON 
GRILL BRAISEE</v>
      </c>
      <c r="D47" s="20" t="str">
        <f>'MENU DU 11 NOV AU 22 DEC'!C88</f>
        <v>SAUTE DE DINDE</v>
      </c>
      <c r="E47" s="20" t="str">
        <f>'MENU DU 11 NOV AU 22 DEC'!D88</f>
        <v>BŒUF AU PAPRIKA</v>
      </c>
      <c r="F47" s="239" t="str">
        <f>'MENU DU 11 NOV AU 22 DEC'!E88</f>
        <v>BLANQUETTE 
DE POISSON</v>
      </c>
      <c r="G47" s="232">
        <f>'MENU DU 11 NOV AU 22 DEC'!G88</f>
        <v>0</v>
      </c>
      <c r="H47" s="232">
        <f>'MENU DU 11 NOV AU 22 DEC'!H88</f>
        <v>0</v>
      </c>
      <c r="J47" s="19" t="s">
        <v>13</v>
      </c>
      <c r="K47" s="20" t="str">
        <f>'MENU DU 11 NOV AU 22 DEC'!F88</f>
        <v>STEAK HACHE DE VEAU</v>
      </c>
      <c r="L47" s="20" t="str">
        <f>'MENU DU 11 NOV AU 22 DEC'!B108</f>
        <v>HACHIS PARMENTIER</v>
      </c>
      <c r="M47" s="20" t="str">
        <f>'MENU DU 11 NOV AU 22 DEC'!C108</f>
        <v>CUISSE DE POULET</v>
      </c>
      <c r="N47" s="20" t="str">
        <f>'MENU DU 11 NOV AU 22 DEC'!D108</f>
        <v>CHILI CON CARNE</v>
      </c>
      <c r="O47" s="20" t="str">
        <f>'MENU DU 11 NOV AU 22 DEC'!E108</f>
        <v>DUO DE SAUCISSES
(Chipo, merguez)</v>
      </c>
      <c r="P47" s="232">
        <f>'MENU DU 11 NOV AU 22 DEC'!G108</f>
        <v>0</v>
      </c>
      <c r="Q47" s="232">
        <f>'MENU DU 11 NOV AU 22 DEC'!H108</f>
        <v>0</v>
      </c>
    </row>
    <row r="48" spans="1:17" ht="63" customHeight="1">
      <c r="A48" s="19" t="s">
        <v>357</v>
      </c>
      <c r="B48" s="28" t="str">
        <f>'MENU DU 11 NOV AU 22 DEC'!F69</f>
        <v>MAISON</v>
      </c>
      <c r="C48" s="20" t="str">
        <f>'MENU DU 11 NOV AU 22 DEC'!B89</f>
        <v>HARICOTS BEURRE</v>
      </c>
      <c r="D48" s="20" t="str">
        <f>'MENU DU 11 NOV AU 22 DEC'!C89</f>
        <v>MACARONIS</v>
      </c>
      <c r="E48" s="20" t="str">
        <f>'MENU DU 11 NOV AU 22 DEC'!D89</f>
        <v>CAROTTES AU JUS
et pommes rissolées</v>
      </c>
      <c r="F48" s="239" t="str">
        <f>'MENU DU 11 NOV AU 22 DEC'!E89</f>
        <v>POMMES VAPEURS</v>
      </c>
      <c r="G48" s="232">
        <f>'MENU DU 11 NOV AU 22 DEC'!G89</f>
        <v>0</v>
      </c>
      <c r="H48" s="232">
        <f>'MENU DU 11 NOV AU 22 DEC'!H89</f>
        <v>0</v>
      </c>
      <c r="J48" s="19" t="s">
        <v>357</v>
      </c>
      <c r="K48" s="20" t="str">
        <f>'MENU DU 11 NOV AU 22 DEC'!F89</f>
        <v>FARFALLES</v>
      </c>
      <c r="L48" s="20" t="str">
        <f>'MENU DU 11 NOV AU 22 DEC'!B109</f>
        <v>SALADE VERTE</v>
      </c>
      <c r="M48" s="20" t="str">
        <f>'MENU DU 11 NOV AU 22 DEC'!C109</f>
        <v>PETITS POIS A L'ETUVE</v>
      </c>
      <c r="N48" s="20" t="str">
        <f>'MENU DU 11 NOV AU 22 DEC'!D109</f>
        <v>RIZ et 
SALADE VERTE</v>
      </c>
      <c r="O48" s="20" t="str">
        <f>'MENU DU 11 NOV AU 22 DEC'!E109</f>
        <v>POMMES FRITES</v>
      </c>
      <c r="P48" s="232">
        <f>'MENU DU 11 NOV AU 22 DEC'!G109</f>
        <v>0</v>
      </c>
      <c r="Q48" s="232">
        <f>'MENU DU 11 NOV AU 22 DEC'!H109</f>
        <v>0</v>
      </c>
    </row>
    <row r="49" spans="1:17" ht="63" customHeight="1">
      <c r="A49" s="19" t="s">
        <v>18</v>
      </c>
      <c r="B49" s="28" t="str">
        <f>'MENU DU 11 NOV AU 22 DEC'!F71</f>
        <v>PETIT SUISSE SUCRE</v>
      </c>
      <c r="C49" s="20" t="str">
        <f>'MENU DU 11 NOV AU 22 DEC'!B91</f>
        <v xml:space="preserve">SAMOS </v>
      </c>
      <c r="D49" s="20" t="str">
        <f>'MENU DU 11 NOV AU 22 DEC'!C91</f>
        <v xml:space="preserve">BRIE </v>
      </c>
      <c r="E49" s="20" t="str">
        <f>'MENU DU 11 NOV AU 22 DEC'!D91</f>
        <v xml:space="preserve">TARTARE AIL &amp; FINES HERBES </v>
      </c>
      <c r="F49" s="239" t="str">
        <f>'MENU DU 11 NOV AU 22 DEC'!E91</f>
        <v>EMMENTAL</v>
      </c>
      <c r="G49" s="232">
        <f>'MENU DU 11 NOV AU 22 DEC'!G91</f>
        <v>0</v>
      </c>
      <c r="H49" s="232">
        <f>'MENU DU 11 NOV AU 22 DEC'!H91</f>
        <v>0</v>
      </c>
      <c r="J49" s="19" t="s">
        <v>18</v>
      </c>
      <c r="K49" s="20" t="str">
        <f>'MENU DU 11 NOV AU 22 DEC'!F91</f>
        <v>YAOURT SUCRE</v>
      </c>
      <c r="L49" s="20" t="str">
        <f>'MENU DU 11 NOV AU 22 DEC'!B111</f>
        <v>CANTADOU</v>
      </c>
      <c r="M49" s="20" t="str">
        <f>'MENU DU 11 NOV AU 22 DEC'!C111</f>
        <v>TARTARE</v>
      </c>
      <c r="N49" s="20" t="str">
        <f>'MENU DU 11 NOV AU 22 DEC'!D111</f>
        <v>RONDELE</v>
      </c>
      <c r="O49" s="20" t="str">
        <f>'MENU DU 11 NOV AU 22 DEC'!E111</f>
        <v>CANTAL</v>
      </c>
      <c r="P49" s="232">
        <f>'MENU DU 11 NOV AU 22 DEC'!G111</f>
        <v>0</v>
      </c>
      <c r="Q49" s="232">
        <f>'MENU DU 11 NOV AU 22 DEC'!H111</f>
        <v>0</v>
      </c>
    </row>
    <row r="50" spans="1:17" ht="63" customHeight="1" thickBot="1">
      <c r="A50" s="21" t="s">
        <v>14</v>
      </c>
      <c r="B50" s="29" t="str">
        <f>'MENU DU 11 NOV AU 22 DEC'!F73</f>
        <v>FRUIT DE SAISON</v>
      </c>
      <c r="C50" s="22" t="str">
        <f>'MENU DU 11 NOV AU 22 DEC'!B93</f>
        <v xml:space="preserve">MOUSSE AU CHOCOLAT </v>
      </c>
      <c r="D50" s="22" t="str">
        <f>'MENU DU 11 NOV AU 22 DEC'!C93</f>
        <v>FRUIT DE SAISON</v>
      </c>
      <c r="E50" s="22" t="str">
        <f>'MENU DU 11 NOV AU 22 DEC'!D93</f>
        <v>COMPOTE</v>
      </c>
      <c r="F50" s="240" t="str">
        <f>'MENU DU 11 NOV AU 22 DEC'!E93</f>
        <v>ENTREMET
DU CHEF</v>
      </c>
      <c r="G50" s="233">
        <f>'MENU DU 11 NOV AU 22 DEC'!G93</f>
        <v>0</v>
      </c>
      <c r="H50" s="233">
        <f>'MENU DU 11 NOV AU 22 DEC'!H93</f>
        <v>0</v>
      </c>
      <c r="J50" s="21" t="s">
        <v>14</v>
      </c>
      <c r="K50" s="22" t="str">
        <f>'MENU DU 11 NOV AU 22 DEC'!F93</f>
        <v>FRUIT DE SAISON</v>
      </c>
      <c r="L50" s="22" t="str">
        <f>'MENU DU 11 NOV AU 22 DEC'!B113</f>
        <v>FRUIT DE SAISON</v>
      </c>
      <c r="M50" s="22" t="str">
        <f>'MENU DU 11 NOV AU 22 DEC'!C113</f>
        <v>BEIGNET FOURRE POMME</v>
      </c>
      <c r="N50" s="22" t="str">
        <f>'MENU DU 11 NOV AU 22 DEC'!D113</f>
        <v>YAOURT AROMATISE</v>
      </c>
      <c r="O50" s="22" t="str">
        <f>'MENU DU 11 NOV AU 22 DEC'!E113</f>
        <v>FRUIT DE SAISON</v>
      </c>
      <c r="P50" s="233">
        <f>'MENU DU 11 NOV AU 22 DEC'!G113</f>
        <v>0</v>
      </c>
      <c r="Q50" s="233">
        <f>'MENU DU 11 NOV AU 22 DEC'!H113</f>
        <v>0</v>
      </c>
    </row>
    <row r="51" spans="1:17" ht="14.1" customHeight="1"/>
    <row r="52" spans="1:17" ht="4.5" customHeight="1"/>
    <row r="53" spans="1:17" ht="16.5" customHeight="1"/>
    <row r="54" spans="1:17" ht="16.5" customHeight="1"/>
    <row r="55" spans="1:17" ht="16.5" customHeight="1"/>
    <row r="56" spans="1:17" ht="16.5" customHeight="1"/>
    <row r="57" spans="1:17" ht="16.5" customHeight="1"/>
    <row r="58" spans="1:17" ht="16.5" customHeight="1"/>
    <row r="59" spans="1:17" ht="4.5" customHeight="1"/>
    <row r="60" spans="1:17" ht="16.5" customHeight="1"/>
    <row r="61" spans="1:17" ht="16.5" customHeight="1"/>
    <row r="62" spans="1:17" ht="16.5" customHeight="1"/>
    <row r="63" spans="1:17" ht="16.5" customHeight="1"/>
    <row r="64" spans="1:17" ht="16.5" customHeight="1"/>
    <row r="65" spans="11:11" ht="16.5" customHeight="1"/>
    <row r="66" spans="11:11" ht="4.5" customHeight="1"/>
    <row r="67" spans="11:11" ht="16.5" customHeight="1"/>
    <row r="68" spans="11:11" ht="16.5" customHeight="1"/>
    <row r="69" spans="11:11" ht="16.5" customHeight="1"/>
    <row r="70" spans="11:11" ht="16.5" customHeight="1"/>
    <row r="71" spans="11:11" ht="16.5" customHeight="1"/>
    <row r="72" spans="11:11" ht="16.5" customHeight="1"/>
    <row r="73" spans="11:11" ht="4.5" customHeight="1"/>
    <row r="74" spans="11:11" ht="16.5" customHeight="1"/>
    <row r="75" spans="11:11" ht="16.5" customHeight="1"/>
    <row r="76" spans="11:11" ht="16.5" customHeight="1"/>
    <row r="77" spans="11:11" ht="16.5" customHeight="1"/>
    <row r="78" spans="11:11" ht="16.5" customHeight="1"/>
    <row r="79" spans="11:11" ht="16.5" customHeight="1"/>
    <row r="80" spans="11:11">
      <c r="K80" s="3"/>
    </row>
    <row r="81" spans="11:11">
      <c r="K81" s="3"/>
    </row>
    <row r="82" spans="11:11">
      <c r="K82" s="3"/>
    </row>
    <row r="83" spans="11:11">
      <c r="K83" s="3"/>
    </row>
    <row r="84" spans="11:11">
      <c r="K84" s="3"/>
    </row>
    <row r="85" spans="11:11">
      <c r="K85" s="3"/>
    </row>
    <row r="86" spans="11:11">
      <c r="K86" s="3"/>
    </row>
    <row r="87" spans="11:11">
      <c r="K87" s="3"/>
    </row>
    <row r="88" spans="11:11">
      <c r="K88" s="3"/>
    </row>
  </sheetData>
  <sheetProtection selectLockedCells="1" selectUnlockedCells="1"/>
  <mergeCells count="4">
    <mergeCell ref="C17:G17"/>
    <mergeCell ref="L17:P17"/>
    <mergeCell ref="C35:G35"/>
    <mergeCell ref="L35:P35"/>
  </mergeCells>
  <printOptions horizontalCentered="1" verticalCentered="1"/>
  <pageMargins left="0" right="0" top="0" bottom="0" header="0.51181102362204722" footer="0.51181102362204722"/>
  <pageSetup paperSize="9" scale="60" firstPageNumber="0" orientation="landscape" horizontalDpi="300" verticalDpi="300" r:id="rId1"/>
  <headerFooter alignWithMargins="0"/>
  <rowBreaks count="2" manualBreakCount="2">
    <brk id="18" max="16383" man="1"/>
    <brk id="36" max="16383" man="1"/>
  </rowBreaks>
  <colBreaks count="2" manualBreakCount="2">
    <brk id="8" max="50" man="1"/>
    <brk id="9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8"/>
  <sheetViews>
    <sheetView showZeros="0" workbookViewId="0">
      <selection activeCell="B4" sqref="B4"/>
    </sheetView>
  </sheetViews>
  <sheetFormatPr baseColWidth="10" defaultRowHeight="12.75"/>
  <cols>
    <col min="1" max="1" width="13.42578125" customWidth="1"/>
    <col min="2" max="2" width="41.42578125" style="60" bestFit="1" customWidth="1"/>
    <col min="3" max="3" width="8.28515625" customWidth="1"/>
    <col min="4" max="4" width="7.5703125" customWidth="1"/>
    <col min="5" max="5" width="8.7109375" customWidth="1"/>
    <col min="6" max="6" width="7.28515625" customWidth="1"/>
    <col min="7" max="7" width="34.5703125" style="60" customWidth="1"/>
    <col min="8" max="9" width="8.85546875" customWidth="1"/>
    <col min="10" max="10" width="9.28515625" customWidth="1"/>
    <col min="11" max="11" width="8.5703125" customWidth="1"/>
  </cols>
  <sheetData>
    <row r="1" spans="1:11" ht="18">
      <c r="B1" s="72" t="s">
        <v>29</v>
      </c>
      <c r="C1" s="295">
        <f>'MENU DU 11 NOV AU 22 DEC'!B3</f>
        <v>43780</v>
      </c>
      <c r="D1" s="295"/>
      <c r="E1" s="71" t="s">
        <v>30</v>
      </c>
      <c r="F1" s="296">
        <f>C1+6</f>
        <v>43786</v>
      </c>
      <c r="G1" s="297"/>
      <c r="H1" s="71"/>
      <c r="I1" s="71"/>
      <c r="J1" s="71"/>
      <c r="K1" s="71"/>
    </row>
    <row r="2" spans="1:11">
      <c r="A2" s="42"/>
    </row>
    <row r="3" spans="1:11" ht="28.5" customHeight="1">
      <c r="A3" s="298">
        <f>'MENU DU 11 NOV AU 22 DEC'!B3</f>
        <v>43780</v>
      </c>
      <c r="B3" s="63" t="s">
        <v>23</v>
      </c>
      <c r="C3" s="43" t="s">
        <v>24</v>
      </c>
      <c r="D3" s="44" t="s">
        <v>25</v>
      </c>
      <c r="E3" s="43" t="s">
        <v>26</v>
      </c>
      <c r="F3" s="44" t="s">
        <v>25</v>
      </c>
      <c r="G3" s="66" t="s">
        <v>27</v>
      </c>
      <c r="H3" s="43" t="s">
        <v>24</v>
      </c>
      <c r="I3" s="44" t="s">
        <v>25</v>
      </c>
      <c r="J3" s="43" t="s">
        <v>26</v>
      </c>
      <c r="K3" s="44" t="s">
        <v>25</v>
      </c>
    </row>
    <row r="4" spans="1:11" ht="15">
      <c r="A4" s="299"/>
      <c r="B4" s="67">
        <f>'MENU DU 11 NOV AU 22 DEC'!B6</f>
        <v>0</v>
      </c>
      <c r="C4" s="45"/>
      <c r="D4" s="45"/>
      <c r="E4" s="45"/>
      <c r="F4" s="45"/>
      <c r="G4" s="67" t="str">
        <f>'MENU DU 11 NOV AU 22 DEC'!B16</f>
        <v>VELOUTE DE CAROTTES PdT</v>
      </c>
      <c r="H4" s="45"/>
      <c r="I4" s="45"/>
      <c r="J4" s="45"/>
      <c r="K4" s="45"/>
    </row>
    <row r="5" spans="1:11" ht="15">
      <c r="A5" s="299"/>
      <c r="B5" s="67" t="str">
        <f>'MENU DU 11 NOV AU 22 DEC'!B8</f>
        <v xml:space="preserve">Férié </v>
      </c>
      <c r="C5" s="45"/>
      <c r="D5" s="45"/>
      <c r="E5" s="45"/>
      <c r="F5" s="45"/>
      <c r="G5" s="67" t="str">
        <f>'MENU DU 11 NOV AU 22 DEC'!B17</f>
        <v>LASAGNE BOLOGNAISE</v>
      </c>
      <c r="H5" s="45"/>
      <c r="I5" s="45"/>
      <c r="J5" s="45"/>
      <c r="K5" s="45"/>
    </row>
    <row r="6" spans="1:11" ht="15">
      <c r="A6" s="299"/>
      <c r="B6" s="67">
        <f>'MENU DU 11 NOV AU 22 DEC'!B9</f>
        <v>0</v>
      </c>
      <c r="C6" s="45"/>
      <c r="D6" s="45"/>
      <c r="E6" s="45"/>
      <c r="F6" s="45"/>
      <c r="G6" s="67" t="str">
        <f>'MENU DU 11 NOV AU 22 DEC'!B18</f>
        <v>SALADE VERTE</v>
      </c>
      <c r="H6" s="45"/>
      <c r="I6" s="45"/>
      <c r="J6" s="45"/>
      <c r="K6" s="45"/>
    </row>
    <row r="7" spans="1:11" ht="15">
      <c r="A7" s="299"/>
      <c r="B7" s="67">
        <f>'MENU DU 11 NOV AU 22 DEC'!B11</f>
        <v>0</v>
      </c>
      <c r="C7" s="45"/>
      <c r="D7" s="45"/>
      <c r="E7" s="45"/>
      <c r="F7" s="45"/>
      <c r="G7" s="67">
        <f>'MENU DU 11 NOV AU 22 DEC'!B19</f>
        <v>0</v>
      </c>
      <c r="H7" s="45"/>
      <c r="I7" s="45"/>
      <c r="J7" s="45"/>
      <c r="K7" s="45"/>
    </row>
    <row r="8" spans="1:11" ht="15">
      <c r="A8" s="299"/>
      <c r="B8" s="67">
        <f>'MENU DU 11 NOV AU 22 DEC'!B13</f>
        <v>0</v>
      </c>
      <c r="C8" s="45"/>
      <c r="D8" s="45"/>
      <c r="E8" s="45"/>
      <c r="F8" s="45"/>
      <c r="G8" s="67" t="str">
        <f>'MENU DU 11 NOV AU 22 DEC'!B20</f>
        <v>NOVLY VANILLE</v>
      </c>
      <c r="H8" s="45"/>
      <c r="I8" s="45"/>
      <c r="J8" s="45"/>
      <c r="K8" s="45"/>
    </row>
    <row r="9" spans="1:11" ht="15">
      <c r="A9" s="300"/>
      <c r="B9" s="67" t="s">
        <v>28</v>
      </c>
      <c r="C9" s="47"/>
      <c r="D9" s="47"/>
      <c r="E9" s="47"/>
      <c r="F9" s="45"/>
      <c r="G9" s="67" t="s">
        <v>28</v>
      </c>
      <c r="H9" s="47"/>
      <c r="I9" s="47"/>
      <c r="J9" s="47"/>
      <c r="K9" s="45"/>
    </row>
    <row r="10" spans="1:11" ht="15">
      <c r="A10" s="48"/>
      <c r="B10" s="61" t="str">
        <f>LOWER([1]MENUS!B20)</f>
        <v>cafe ou infusion</v>
      </c>
      <c r="C10" s="50"/>
      <c r="D10" s="50"/>
      <c r="E10" s="50"/>
      <c r="F10" s="51"/>
      <c r="G10" s="61" t="str">
        <f>LOWER([1]MENUS!B33)</f>
        <v/>
      </c>
      <c r="H10" s="50"/>
      <c r="I10" s="50"/>
      <c r="J10" s="50"/>
      <c r="K10" s="51"/>
    </row>
    <row r="11" spans="1:11" ht="30" customHeight="1">
      <c r="A11" s="298">
        <f>SUM(A3+1)</f>
        <v>43781</v>
      </c>
      <c r="B11" s="63" t="s">
        <v>23</v>
      </c>
      <c r="C11" s="43" t="s">
        <v>24</v>
      </c>
      <c r="D11" s="44" t="s">
        <v>25</v>
      </c>
      <c r="E11" s="43" t="s">
        <v>26</v>
      </c>
      <c r="F11" s="44" t="s">
        <v>25</v>
      </c>
      <c r="G11" s="66" t="s">
        <v>27</v>
      </c>
      <c r="H11" s="43" t="s">
        <v>24</v>
      </c>
      <c r="I11" s="44" t="s">
        <v>25</v>
      </c>
      <c r="J11" s="43" t="s">
        <v>26</v>
      </c>
      <c r="K11" s="44" t="s">
        <v>25</v>
      </c>
    </row>
    <row r="12" spans="1:11" ht="15">
      <c r="A12" s="299"/>
      <c r="B12" s="67" t="str">
        <f>'MENU DU 11 NOV AU 22 DEC'!C6</f>
        <v>FEUILLETE FROMAGE</v>
      </c>
      <c r="C12" s="52"/>
      <c r="D12" s="52"/>
      <c r="E12" s="52"/>
      <c r="F12" s="53"/>
      <c r="G12" s="68">
        <f>'MENU DU 11 NOV AU 22 DEC'!C16</f>
        <v>0</v>
      </c>
      <c r="H12" s="52"/>
      <c r="I12" s="52"/>
      <c r="J12" s="52"/>
      <c r="K12" s="53"/>
    </row>
    <row r="13" spans="1:11" ht="15">
      <c r="A13" s="299"/>
      <c r="B13" s="67" t="str">
        <f>'MENU DU 11 NOV AU 22 DEC'!C8</f>
        <v>CORDON BLEU</v>
      </c>
      <c r="C13" s="45"/>
      <c r="D13" s="45"/>
      <c r="E13" s="45"/>
      <c r="F13" s="45"/>
      <c r="G13" s="68" t="str">
        <f>'MENU DU 11 NOV AU 22 DEC'!C17</f>
        <v>AILE DE RAIE AUX CAPRES</v>
      </c>
      <c r="H13" s="45"/>
      <c r="I13" s="45"/>
      <c r="J13" s="45"/>
      <c r="K13" s="45"/>
    </row>
    <row r="14" spans="1:11" ht="15">
      <c r="A14" s="299"/>
      <c r="B14" s="67" t="str">
        <f>'MENU DU 11 NOV AU 22 DEC'!C9</f>
        <v>POELEE 
DE LEGUMES VERTS</v>
      </c>
      <c r="C14" s="45"/>
      <c r="D14" s="45"/>
      <c r="E14" s="45"/>
      <c r="F14" s="45"/>
      <c r="G14" s="68" t="str">
        <f>'MENU DU 11 NOV AU 22 DEC'!C18</f>
        <v>POMMES VAPEURS</v>
      </c>
      <c r="H14" s="45"/>
      <c r="I14" s="45"/>
      <c r="J14" s="45"/>
      <c r="K14" s="45"/>
    </row>
    <row r="15" spans="1:11" ht="15">
      <c r="A15" s="299"/>
      <c r="B15" s="67" t="str">
        <f>'MENU DU 11 NOV AU 22 DEC'!C11</f>
        <v>VACHE QUI RIT</v>
      </c>
      <c r="C15" s="45"/>
      <c r="D15" s="45"/>
      <c r="E15" s="45"/>
      <c r="F15" s="45"/>
      <c r="G15" s="68">
        <f>'MENU DU 11 NOV AU 22 DEC'!C19</f>
        <v>0</v>
      </c>
      <c r="H15" s="45"/>
      <c r="I15" s="45"/>
      <c r="J15" s="45"/>
      <c r="K15" s="45"/>
    </row>
    <row r="16" spans="1:11" ht="15">
      <c r="A16" s="299"/>
      <c r="B16" s="67" t="str">
        <f>'MENU DU 11 NOV AU 22 DEC'!C13</f>
        <v>COMPOTE DE POMMES</v>
      </c>
      <c r="C16" s="45"/>
      <c r="D16" s="45"/>
      <c r="E16" s="45"/>
      <c r="F16" s="45"/>
      <c r="G16" s="68" t="str">
        <f>'MENU DU 11 NOV AU 22 DEC'!C20</f>
        <v>FRUIT DE SAISON</v>
      </c>
      <c r="H16" s="45"/>
      <c r="I16" s="45"/>
      <c r="J16" s="45"/>
      <c r="K16" s="45"/>
    </row>
    <row r="17" spans="1:11" ht="15">
      <c r="A17" s="300"/>
      <c r="B17" s="67" t="s">
        <v>28</v>
      </c>
      <c r="C17" s="47"/>
      <c r="D17" s="47"/>
      <c r="E17" s="47"/>
      <c r="F17" s="45"/>
      <c r="G17" s="67" t="s">
        <v>28</v>
      </c>
      <c r="H17" s="47"/>
      <c r="I17" s="47"/>
      <c r="J17" s="47"/>
      <c r="K17" s="45"/>
    </row>
    <row r="18" spans="1:11" ht="15">
      <c r="A18" s="48"/>
      <c r="B18" s="61" t="str">
        <f>LOWER([1]MENUS!C20)</f>
        <v>cafe ou infusion</v>
      </c>
      <c r="C18" s="49"/>
      <c r="D18" s="49"/>
      <c r="E18" s="49"/>
      <c r="F18" s="54"/>
      <c r="G18" s="64"/>
      <c r="H18" s="49"/>
      <c r="I18" s="49"/>
      <c r="J18" s="49"/>
      <c r="K18" s="54"/>
    </row>
    <row r="19" spans="1:11" ht="30" customHeight="1">
      <c r="A19" s="298">
        <f>SUM(A11+1)</f>
        <v>43782</v>
      </c>
      <c r="B19" s="63" t="s">
        <v>23</v>
      </c>
      <c r="C19" s="43" t="s">
        <v>24</v>
      </c>
      <c r="D19" s="44" t="s">
        <v>25</v>
      </c>
      <c r="E19" s="43" t="s">
        <v>26</v>
      </c>
      <c r="F19" s="44" t="s">
        <v>25</v>
      </c>
      <c r="G19" s="66" t="s">
        <v>27</v>
      </c>
      <c r="H19" s="43" t="s">
        <v>24</v>
      </c>
      <c r="I19" s="44" t="s">
        <v>25</v>
      </c>
      <c r="J19" s="43" t="s">
        <v>26</v>
      </c>
      <c r="K19" s="44" t="s">
        <v>25</v>
      </c>
    </row>
    <row r="20" spans="1:11" ht="15">
      <c r="A20" s="299"/>
      <c r="B20" s="67" t="str">
        <f>'MENU DU 11 NOV AU 22 DEC'!D5</f>
        <v>DUO DE SAUCISSONS</v>
      </c>
      <c r="C20" s="52"/>
      <c r="D20" s="52"/>
      <c r="E20" s="52"/>
      <c r="F20" s="53"/>
      <c r="G20" s="68" t="str">
        <f>'MENU DU 11 NOV AU 22 DEC'!D16</f>
        <v>POTAGE MAISON</v>
      </c>
      <c r="H20" s="52"/>
      <c r="I20" s="52"/>
      <c r="J20" s="52"/>
      <c r="K20" s="53"/>
    </row>
    <row r="21" spans="1:11" ht="15">
      <c r="A21" s="299"/>
      <c r="B21" s="67" t="str">
        <f>'MENU DU 11 NOV AU 22 DEC'!D8</f>
        <v>POT AU FEU</v>
      </c>
      <c r="C21" s="46"/>
      <c r="D21" s="46"/>
      <c r="E21" s="46"/>
      <c r="F21" s="45"/>
      <c r="G21" s="68" t="str">
        <f>'MENU DU 11 NOV AU 22 DEC'!D17</f>
        <v>TARTE A L'OIGNONS</v>
      </c>
      <c r="H21" s="46"/>
      <c r="I21" s="46"/>
      <c r="J21" s="46"/>
      <c r="K21" s="45"/>
    </row>
    <row r="22" spans="1:11" ht="15">
      <c r="A22" s="299"/>
      <c r="B22" s="67" t="str">
        <f>'MENU DU 11 NOV AU 22 DEC'!D9</f>
        <v xml:space="preserve">ET SES LEGUMES </v>
      </c>
      <c r="C22" s="45"/>
      <c r="D22" s="45"/>
      <c r="E22" s="45"/>
      <c r="F22" s="45"/>
      <c r="G22" s="68" t="str">
        <f>'MENU DU 11 NOV AU 22 DEC'!D18</f>
        <v>SALADE VERTE</v>
      </c>
      <c r="H22" s="45"/>
      <c r="I22" s="45"/>
      <c r="J22" s="45"/>
      <c r="K22" s="45"/>
    </row>
    <row r="23" spans="1:11" ht="15">
      <c r="A23" s="299"/>
      <c r="B23" s="67" t="str">
        <f>'MENU DU 11 NOV AU 22 DEC'!D11</f>
        <v xml:space="preserve">PETIT SUISSE NATURE SUCRE </v>
      </c>
      <c r="C23" s="45"/>
      <c r="D23" s="45"/>
      <c r="E23" s="45"/>
      <c r="F23" s="45"/>
      <c r="G23" s="68" t="str">
        <f>'MENU DU 11 NOV AU 22 DEC'!D19</f>
        <v>YAOURT NATURE SUCRE</v>
      </c>
      <c r="H23" s="45"/>
      <c r="I23" s="45"/>
      <c r="J23" s="45"/>
      <c r="K23" s="45"/>
    </row>
    <row r="24" spans="1:11" ht="15">
      <c r="A24" s="299"/>
      <c r="B24" s="67" t="str">
        <f>'MENU DU 11 NOV AU 22 DEC'!D13</f>
        <v>FRUIT DU CHEF</v>
      </c>
      <c r="C24" s="45"/>
      <c r="D24" s="45"/>
      <c r="E24" s="45"/>
      <c r="F24" s="45"/>
      <c r="G24" s="68" t="str">
        <f>'MENU DU 11 NOV AU 22 DEC'!D20</f>
        <v>COCKTAIL DE FRUITS 
AU SIROP</v>
      </c>
      <c r="H24" s="45"/>
      <c r="I24" s="45"/>
      <c r="J24" s="45"/>
      <c r="K24" s="45"/>
    </row>
    <row r="25" spans="1:11" ht="15">
      <c r="A25" s="300"/>
      <c r="B25" s="67" t="s">
        <v>28</v>
      </c>
      <c r="C25" s="45"/>
      <c r="D25" s="45"/>
      <c r="E25" s="45"/>
      <c r="F25" s="45"/>
      <c r="G25" s="67" t="s">
        <v>28</v>
      </c>
      <c r="H25" s="45"/>
      <c r="I25" s="45"/>
      <c r="J25" s="45"/>
      <c r="K25" s="45"/>
    </row>
    <row r="26" spans="1:11" ht="15">
      <c r="A26" s="48"/>
      <c r="B26" s="61" t="str">
        <f>LOWER([1]MENUS!D20)</f>
        <v>cafe ou infusion</v>
      </c>
      <c r="C26" s="49"/>
      <c r="D26" s="49"/>
      <c r="E26" s="49"/>
      <c r="F26" s="54"/>
      <c r="G26" s="65"/>
      <c r="H26" s="49"/>
      <c r="I26" s="49"/>
      <c r="J26" s="49"/>
      <c r="K26" s="54"/>
    </row>
    <row r="27" spans="1:11" ht="30" customHeight="1">
      <c r="A27" s="298">
        <f>SUM(A19+1)</f>
        <v>43783</v>
      </c>
      <c r="B27" s="63" t="s">
        <v>23</v>
      </c>
      <c r="C27" s="43" t="s">
        <v>24</v>
      </c>
      <c r="D27" s="44" t="s">
        <v>25</v>
      </c>
      <c r="E27" s="43" t="s">
        <v>26</v>
      </c>
      <c r="F27" s="44" t="s">
        <v>25</v>
      </c>
      <c r="G27" s="66" t="s">
        <v>27</v>
      </c>
      <c r="H27" s="43" t="s">
        <v>24</v>
      </c>
      <c r="I27" s="44" t="s">
        <v>25</v>
      </c>
      <c r="J27" s="43" t="s">
        <v>26</v>
      </c>
      <c r="K27" s="44" t="s">
        <v>25</v>
      </c>
    </row>
    <row r="28" spans="1:11" ht="15">
      <c r="A28" s="299"/>
      <c r="B28" s="67" t="str">
        <f>'MENU DU 11 NOV AU 22 DEC'!E5</f>
        <v>CELERI REMOULADE
MAISON</v>
      </c>
      <c r="C28" s="53"/>
      <c r="D28" s="53"/>
      <c r="E28" s="53"/>
      <c r="F28" s="53"/>
      <c r="G28" s="68">
        <f>'MENU DU 11 NOV AU 22 DEC'!E16</f>
        <v>0</v>
      </c>
      <c r="H28" s="53"/>
      <c r="I28" s="53"/>
      <c r="J28" s="53"/>
      <c r="K28" s="53"/>
    </row>
    <row r="29" spans="1:11" ht="15">
      <c r="A29" s="299"/>
      <c r="B29" s="67" t="str">
        <f>'MENU DU 11 NOV AU 22 DEC'!E8</f>
        <v>SAUCISSE DE TOULOUSE</v>
      </c>
      <c r="C29" s="46"/>
      <c r="D29" s="46"/>
      <c r="E29" s="46"/>
      <c r="F29" s="45"/>
      <c r="G29" s="68" t="str">
        <f>'MENU DU 11 NOV AU 22 DEC'!E17</f>
        <v>OMELETTE</v>
      </c>
      <c r="H29" s="46"/>
      <c r="I29" s="46"/>
      <c r="J29" s="46"/>
      <c r="K29" s="45"/>
    </row>
    <row r="30" spans="1:11" ht="15">
      <c r="A30" s="299"/>
      <c r="B30" s="67" t="str">
        <f>'MENU DU 11 NOV AU 22 DEC'!E9</f>
        <v>LENTILLES MAISON</v>
      </c>
      <c r="C30" s="47"/>
      <c r="D30" s="47"/>
      <c r="E30" s="47"/>
      <c r="F30" s="45"/>
      <c r="G30" s="68" t="str">
        <f>'MENU DU 11 NOV AU 22 DEC'!E18</f>
        <v>HARICOTS VERTS</v>
      </c>
      <c r="H30" s="47"/>
      <c r="I30" s="47"/>
      <c r="J30" s="47"/>
      <c r="K30" s="45"/>
    </row>
    <row r="31" spans="1:11" ht="15">
      <c r="A31" s="299"/>
      <c r="B31" s="67" t="str">
        <f>'MENU DU 11 NOV AU 22 DEC'!E11</f>
        <v>CAMEMBERT</v>
      </c>
      <c r="C31" s="46"/>
      <c r="D31" s="46"/>
      <c r="E31" s="46"/>
      <c r="F31" s="45"/>
      <c r="G31" s="68" t="str">
        <f>'MENU DU 11 NOV AU 22 DEC'!E19</f>
        <v>SALADE VERTE</v>
      </c>
      <c r="H31" s="46"/>
      <c r="I31" s="46"/>
      <c r="J31" s="46"/>
      <c r="K31" s="45"/>
    </row>
    <row r="32" spans="1:11" ht="15">
      <c r="A32" s="299"/>
      <c r="B32" s="67" t="str">
        <f>'MENU DU 11 NOV AU 22 DEC'!E13</f>
        <v>PANACOTA MAISON
sauce fruits rouges</v>
      </c>
      <c r="C32" s="46"/>
      <c r="D32" s="46"/>
      <c r="E32" s="46"/>
      <c r="F32" s="45"/>
      <c r="G32" s="68" t="str">
        <f>'MENU DU 11 NOV AU 22 DEC'!E20</f>
        <v>CRUMBLE AUX POIRES MAISON</v>
      </c>
      <c r="H32" s="46"/>
      <c r="I32" s="46"/>
      <c r="J32" s="46"/>
      <c r="K32" s="45"/>
    </row>
    <row r="33" spans="1:11" ht="15">
      <c r="A33" s="300"/>
      <c r="B33" s="67" t="s">
        <v>28</v>
      </c>
      <c r="C33" s="46"/>
      <c r="D33" s="46"/>
      <c r="E33" s="46"/>
      <c r="F33" s="45"/>
      <c r="G33" s="67" t="s">
        <v>28</v>
      </c>
      <c r="H33" s="46"/>
      <c r="I33" s="46"/>
      <c r="J33" s="46"/>
      <c r="K33" s="45"/>
    </row>
    <row r="34" spans="1:11" ht="15">
      <c r="A34" s="55"/>
      <c r="B34" s="61" t="str">
        <f>LOWER([1]MENUS!E20)</f>
        <v>cafe ou infusion</v>
      </c>
      <c r="C34" s="49"/>
      <c r="D34" s="49"/>
      <c r="E34" s="49"/>
      <c r="F34" s="54"/>
      <c r="G34" s="65"/>
      <c r="H34" s="49"/>
      <c r="I34" s="49"/>
      <c r="J34" s="49"/>
      <c r="K34" s="54"/>
    </row>
    <row r="35" spans="1:11" ht="25.5">
      <c r="A35" s="298">
        <f>SUM(A27+1)</f>
        <v>43784</v>
      </c>
      <c r="B35" s="63" t="s">
        <v>23</v>
      </c>
      <c r="C35" s="69" t="s">
        <v>24</v>
      </c>
      <c r="D35" s="70" t="s">
        <v>25</v>
      </c>
      <c r="E35" s="69" t="s">
        <v>26</v>
      </c>
      <c r="F35" s="70" t="s">
        <v>25</v>
      </c>
      <c r="G35" s="66" t="s">
        <v>27</v>
      </c>
      <c r="H35" s="69" t="s">
        <v>24</v>
      </c>
      <c r="I35" s="70" t="s">
        <v>25</v>
      </c>
      <c r="J35" s="69" t="s">
        <v>26</v>
      </c>
      <c r="K35" s="70" t="s">
        <v>25</v>
      </c>
    </row>
    <row r="36" spans="1:11" ht="15">
      <c r="A36" s="299"/>
      <c r="B36" s="67" t="str">
        <f>'MENU DU 11 NOV AU 22 DEC'!F5</f>
        <v>CRUDITES VARIEES</v>
      </c>
      <c r="C36" s="43"/>
      <c r="D36" s="44"/>
      <c r="E36" s="43"/>
      <c r="F36" s="44"/>
      <c r="G36" s="68">
        <f>'MENU DU 11 NOV AU 22 DEC'!F16</f>
        <v>0</v>
      </c>
      <c r="H36" s="43"/>
      <c r="I36" s="44"/>
      <c r="J36" s="43"/>
      <c r="K36" s="44"/>
    </row>
    <row r="37" spans="1:11" ht="15">
      <c r="A37" s="299"/>
      <c r="B37" s="67" t="str">
        <f>'MENU DU 11 NOV AU 22 DEC'!F8</f>
        <v>DOS DE COLIN
sauce du chef</v>
      </c>
      <c r="C37" s="53"/>
      <c r="D37" s="53"/>
      <c r="E37" s="53"/>
      <c r="F37" s="53"/>
      <c r="G37" s="68" t="str">
        <f>'MENU DU 11 NOV AU 22 DEC'!F17</f>
        <v>JAMBON GRILL
SCE MADERE</v>
      </c>
      <c r="H37" s="53"/>
      <c r="I37" s="53"/>
      <c r="J37" s="53"/>
      <c r="K37" s="53"/>
    </row>
    <row r="38" spans="1:11" ht="15">
      <c r="A38" s="299"/>
      <c r="B38" s="67" t="str">
        <f>'MENU DU 11 NOV AU 22 DEC'!F9</f>
        <v>RIZ CREOLE</v>
      </c>
      <c r="C38" s="45"/>
      <c r="D38" s="45"/>
      <c r="E38" s="45"/>
      <c r="F38" s="45"/>
      <c r="G38" s="68" t="str">
        <f>'MENU DU 11 NOV AU 22 DEC'!F18</f>
        <v>PUREE 
DE POMMES DE TERRE</v>
      </c>
      <c r="H38" s="45"/>
      <c r="I38" s="45"/>
      <c r="J38" s="45"/>
      <c r="K38" s="45"/>
    </row>
    <row r="39" spans="1:11" ht="15">
      <c r="A39" s="299"/>
      <c r="B39" s="67" t="str">
        <f>'MENU DU 11 NOV AU 22 DEC'!F11</f>
        <v>FROMAGE BLANC SUCRE</v>
      </c>
      <c r="C39" s="45"/>
      <c r="D39" s="45"/>
      <c r="E39" s="45"/>
      <c r="F39" s="45"/>
      <c r="G39" s="68" t="str">
        <f>'MENU DU 11 NOV AU 22 DEC'!F19</f>
        <v>SALADE VERTE</v>
      </c>
      <c r="H39" s="45"/>
      <c r="I39" s="45"/>
      <c r="J39" s="45"/>
      <c r="K39" s="45"/>
    </row>
    <row r="40" spans="1:11" ht="15">
      <c r="A40" s="299"/>
      <c r="B40" s="67" t="str">
        <f>'MENU DU 11 NOV AU 22 DEC'!F13</f>
        <v>FRUIT DE SAISON</v>
      </c>
      <c r="C40" s="45"/>
      <c r="D40" s="45"/>
      <c r="E40" s="45"/>
      <c r="F40" s="45"/>
      <c r="G40" s="68" t="str">
        <f>'MENU DU 11 NOV AU 22 DEC'!F20</f>
        <v>FRUIT DE SAISON</v>
      </c>
      <c r="H40" s="45"/>
      <c r="I40" s="45"/>
      <c r="J40" s="45"/>
      <c r="K40" s="45"/>
    </row>
    <row r="41" spans="1:11" ht="15">
      <c r="A41" s="300"/>
      <c r="B41" s="67" t="s">
        <v>28</v>
      </c>
      <c r="C41" s="45"/>
      <c r="D41" s="45"/>
      <c r="E41" s="45"/>
      <c r="F41" s="45"/>
      <c r="G41" s="67" t="s">
        <v>28</v>
      </c>
      <c r="H41" s="45"/>
      <c r="I41" s="45"/>
      <c r="J41" s="45"/>
      <c r="K41" s="45"/>
    </row>
    <row r="42" spans="1:11" ht="15">
      <c r="A42" s="55"/>
      <c r="B42" s="61" t="str">
        <f>LOWER([1]MENUS!F20)</f>
        <v>cafe ou infusion</v>
      </c>
      <c r="C42" s="49"/>
      <c r="D42" s="49"/>
      <c r="E42" s="49"/>
      <c r="F42" s="54"/>
      <c r="G42" s="65"/>
      <c r="H42" s="49"/>
      <c r="I42" s="49"/>
      <c r="J42" s="49"/>
      <c r="K42" s="54"/>
    </row>
    <row r="43" spans="1:11" ht="30" customHeight="1">
      <c r="A43" s="298">
        <f>SUM(A35+1)</f>
        <v>43785</v>
      </c>
      <c r="B43" s="63" t="s">
        <v>23</v>
      </c>
      <c r="C43" s="43" t="s">
        <v>24</v>
      </c>
      <c r="D43" s="44" t="s">
        <v>25</v>
      </c>
      <c r="E43" s="43" t="s">
        <v>26</v>
      </c>
      <c r="F43" s="44" t="s">
        <v>25</v>
      </c>
      <c r="G43" s="66" t="s">
        <v>27</v>
      </c>
      <c r="H43" s="43" t="s">
        <v>24</v>
      </c>
      <c r="I43" s="44" t="s">
        <v>25</v>
      </c>
      <c r="J43" s="43" t="s">
        <v>26</v>
      </c>
      <c r="K43" s="44" t="s">
        <v>25</v>
      </c>
    </row>
    <row r="44" spans="1:11" ht="15">
      <c r="A44" s="299"/>
      <c r="B44" s="67">
        <f>'MENU DU 11 NOV AU 22 DEC'!G6</f>
        <v>0</v>
      </c>
      <c r="C44" s="56"/>
      <c r="D44" s="56"/>
      <c r="E44" s="56"/>
      <c r="F44" s="57"/>
      <c r="G44" s="68" t="str">
        <f>'MENU DU 11 NOV AU 22 DEC'!G16</f>
        <v>POTAGE DE LEGUMES FRAIS DE SAISON</v>
      </c>
      <c r="H44" s="56"/>
      <c r="I44" s="56"/>
      <c r="J44" s="56"/>
      <c r="K44" s="57"/>
    </row>
    <row r="45" spans="1:11" ht="15">
      <c r="A45" s="299"/>
      <c r="B45" s="67">
        <f>'MENU DU 11 NOV AU 22 DEC'!G8</f>
        <v>0</v>
      </c>
      <c r="C45" s="43"/>
      <c r="D45" s="44"/>
      <c r="E45" s="43"/>
      <c r="F45" s="44"/>
      <c r="G45" s="68" t="str">
        <f>'MENU DU 11 NOV AU 22 DEC'!G17</f>
        <v>QUICHE DU CHEF</v>
      </c>
      <c r="H45" s="43"/>
      <c r="I45" s="44"/>
      <c r="J45" s="43"/>
      <c r="K45" s="44"/>
    </row>
    <row r="46" spans="1:11" ht="15">
      <c r="A46" s="299"/>
      <c r="B46" s="67">
        <f>'MENU DU 11 NOV AU 22 DEC'!G9</f>
        <v>0</v>
      </c>
      <c r="C46" s="53"/>
      <c r="D46" s="53"/>
      <c r="E46" s="53"/>
      <c r="F46" s="53"/>
      <c r="G46" s="68" t="str">
        <f>'MENU DU 11 NOV AU 22 DEC'!G18</f>
        <v>SALADE VERTE</v>
      </c>
      <c r="H46" s="53"/>
      <c r="I46" s="53"/>
      <c r="J46" s="53"/>
      <c r="K46" s="53"/>
    </row>
    <row r="47" spans="1:11" ht="15">
      <c r="A47" s="299"/>
      <c r="B47" s="67">
        <f>'MENU DU 11 NOV AU 22 DEC'!G11</f>
        <v>0</v>
      </c>
      <c r="C47" s="45"/>
      <c r="D47" s="45"/>
      <c r="E47" s="45"/>
      <c r="F47" s="45"/>
      <c r="G47" s="68" t="str">
        <f>'MENU DU 11 NOV AU 22 DEC'!G19</f>
        <v>YAOURT AROMATISE</v>
      </c>
      <c r="H47" s="45"/>
      <c r="I47" s="45"/>
      <c r="J47" s="45"/>
      <c r="K47" s="45"/>
    </row>
    <row r="48" spans="1:11" ht="15">
      <c r="A48" s="299"/>
      <c r="B48" s="67">
        <f>'MENU DU 11 NOV AU 22 DEC'!G13</f>
        <v>0</v>
      </c>
      <c r="C48" s="45"/>
      <c r="D48" s="45"/>
      <c r="E48" s="45"/>
      <c r="F48" s="45"/>
      <c r="G48" s="68" t="str">
        <f>'MENU DU 11 NOV AU 22 DEC'!G20</f>
        <v>PECHE AU SIROP</v>
      </c>
      <c r="H48" s="45"/>
      <c r="I48" s="45"/>
      <c r="J48" s="45"/>
      <c r="K48" s="45"/>
    </row>
    <row r="49" spans="1:11" ht="15">
      <c r="A49" s="300"/>
      <c r="B49" s="67" t="s">
        <v>28</v>
      </c>
      <c r="C49" s="45"/>
      <c r="D49" s="45"/>
      <c r="E49" s="45"/>
      <c r="F49" s="45"/>
      <c r="G49" s="67" t="s">
        <v>28</v>
      </c>
      <c r="H49" s="45"/>
      <c r="I49" s="45"/>
      <c r="J49" s="45"/>
      <c r="K49" s="45"/>
    </row>
    <row r="50" spans="1:11" ht="15">
      <c r="A50" s="55"/>
      <c r="B50" s="61" t="str">
        <f>LOWER([1]MENUS!G20)</f>
        <v>cafe ou infusion</v>
      </c>
      <c r="C50" s="49"/>
      <c r="D50" s="49"/>
      <c r="E50" s="49"/>
      <c r="F50" s="54"/>
      <c r="G50" s="65"/>
      <c r="H50" s="49"/>
      <c r="I50" s="49"/>
      <c r="J50" s="49"/>
      <c r="K50" s="54"/>
    </row>
    <row r="51" spans="1:11" ht="30" customHeight="1">
      <c r="A51" s="298">
        <f>SUM(A43+1)</f>
        <v>43786</v>
      </c>
      <c r="B51" s="63" t="s">
        <v>23</v>
      </c>
      <c r="C51" s="43" t="s">
        <v>24</v>
      </c>
      <c r="D51" s="44" t="s">
        <v>25</v>
      </c>
      <c r="E51" s="43" t="s">
        <v>26</v>
      </c>
      <c r="F51" s="44" t="s">
        <v>25</v>
      </c>
      <c r="G51" s="66" t="s">
        <v>27</v>
      </c>
      <c r="H51" s="43" t="s">
        <v>24</v>
      </c>
      <c r="I51" s="44" t="s">
        <v>25</v>
      </c>
      <c r="J51" s="43" t="s">
        <v>26</v>
      </c>
      <c r="K51" s="44" t="s">
        <v>25</v>
      </c>
    </row>
    <row r="52" spans="1:11" ht="15">
      <c r="A52" s="299"/>
      <c r="B52" s="67">
        <f>'MENU DU 11 NOV AU 22 DEC'!H6</f>
        <v>0</v>
      </c>
      <c r="C52" s="45"/>
      <c r="D52" s="45"/>
      <c r="E52" s="45"/>
      <c r="F52" s="45"/>
      <c r="G52" s="68">
        <f>'MENU DU 11 NOV AU 22 DEC'!H16</f>
        <v>0</v>
      </c>
      <c r="H52" s="45"/>
      <c r="I52" s="45"/>
      <c r="J52" s="45"/>
      <c r="K52" s="45"/>
    </row>
    <row r="53" spans="1:11" ht="15">
      <c r="A53" s="299"/>
      <c r="B53" s="67">
        <f>'MENU DU 11 NOV AU 22 DEC'!H8</f>
        <v>0</v>
      </c>
      <c r="C53" s="56"/>
      <c r="D53" s="56"/>
      <c r="E53" s="56"/>
      <c r="F53" s="57"/>
      <c r="G53" s="68" t="str">
        <f>'MENU DU 11 NOV AU 22 DEC'!H17</f>
        <v>CERVELAS OBERNOIS</v>
      </c>
      <c r="H53" s="56"/>
      <c r="I53" s="56"/>
      <c r="J53" s="56"/>
      <c r="K53" s="57"/>
    </row>
    <row r="54" spans="1:11" ht="15">
      <c r="A54" s="299"/>
      <c r="B54" s="67">
        <f>'MENU DU 11 NOV AU 22 DEC'!H9</f>
        <v>0</v>
      </c>
      <c r="C54" s="43"/>
      <c r="D54" s="44"/>
      <c r="E54" s="43"/>
      <c r="F54" s="44"/>
      <c r="G54" s="68" t="str">
        <f>'MENU DU 11 NOV AU 22 DEC'!H18</f>
        <v>GRATIN DE POIREAUX</v>
      </c>
      <c r="H54" s="43"/>
      <c r="I54" s="44"/>
      <c r="J54" s="43"/>
      <c r="K54" s="44"/>
    </row>
    <row r="55" spans="1:11" ht="15">
      <c r="A55" s="299"/>
      <c r="B55" s="67">
        <f>'MENU DU 11 NOV AU 22 DEC'!H11</f>
        <v>0</v>
      </c>
      <c r="C55" s="53"/>
      <c r="D55" s="53"/>
      <c r="E55" s="53"/>
      <c r="F55" s="58"/>
      <c r="G55" s="68" t="str">
        <f>'MENU DU 11 NOV AU 22 DEC'!H19</f>
        <v>SALADE</v>
      </c>
      <c r="H55" s="53"/>
      <c r="I55" s="53"/>
      <c r="J55" s="53"/>
      <c r="K55" s="58"/>
    </row>
    <row r="56" spans="1:11" ht="15">
      <c r="A56" s="299"/>
      <c r="B56" s="67">
        <f>'MENU DU 11 NOV AU 22 DEC'!H13</f>
        <v>0</v>
      </c>
      <c r="C56" s="53"/>
      <c r="D56" s="53"/>
      <c r="E56" s="53"/>
      <c r="F56" s="58"/>
      <c r="G56" s="68" t="str">
        <f>'MENU DU 11 NOV AU 22 DEC'!H20</f>
        <v>FLAN PATISSIER MAISON</v>
      </c>
      <c r="H56" s="53"/>
      <c r="I56" s="53"/>
      <c r="J56" s="53"/>
      <c r="K56" s="58"/>
    </row>
    <row r="57" spans="1:11" ht="15.75" thickBot="1">
      <c r="A57" s="300"/>
      <c r="B57" s="67" t="s">
        <v>28</v>
      </c>
      <c r="C57" s="45"/>
      <c r="D57" s="45"/>
      <c r="E57" s="45"/>
      <c r="F57" s="45"/>
      <c r="G57" s="67" t="s">
        <v>28</v>
      </c>
      <c r="H57" s="45"/>
      <c r="I57" s="45"/>
      <c r="J57" s="45"/>
      <c r="K57" s="45"/>
    </row>
    <row r="58" spans="1:11" ht="15.75" thickBot="1">
      <c r="A58" s="59"/>
      <c r="B58" s="62" t="str">
        <f>LOWER([1]MENUS!H20)</f>
        <v>cafe ou infusion</v>
      </c>
      <c r="C58" s="49"/>
      <c r="D58" s="49"/>
      <c r="E58" s="49"/>
      <c r="F58" s="54"/>
      <c r="G58" s="65"/>
      <c r="H58" s="49"/>
      <c r="I58" s="49"/>
      <c r="J58" s="49"/>
      <c r="K58" s="54"/>
    </row>
  </sheetData>
  <mergeCells count="9">
    <mergeCell ref="C1:D1"/>
    <mergeCell ref="F1:G1"/>
    <mergeCell ref="A43:A49"/>
    <mergeCell ref="A51:A57"/>
    <mergeCell ref="A3:A9"/>
    <mergeCell ref="A11:A17"/>
    <mergeCell ref="A19:A25"/>
    <mergeCell ref="A27:A33"/>
    <mergeCell ref="A35:A41"/>
  </mergeCells>
  <printOptions horizontalCentered="1" verticalCentered="1"/>
  <pageMargins left="0" right="0" top="0" bottom="0" header="0" footer="0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8"/>
  <sheetViews>
    <sheetView showZeros="0" workbookViewId="0">
      <selection activeCell="B4" sqref="B4"/>
    </sheetView>
  </sheetViews>
  <sheetFormatPr baseColWidth="10" defaultRowHeight="12.75"/>
  <cols>
    <col min="1" max="1" width="13.42578125" customWidth="1"/>
    <col min="2" max="2" width="41.42578125" style="60" bestFit="1" customWidth="1"/>
    <col min="3" max="3" width="8.28515625" customWidth="1"/>
    <col min="4" max="4" width="7.5703125" customWidth="1"/>
    <col min="5" max="5" width="8.7109375" customWidth="1"/>
    <col min="6" max="6" width="7.28515625" customWidth="1"/>
    <col min="7" max="7" width="34.5703125" style="60" customWidth="1"/>
    <col min="8" max="9" width="8.85546875" customWidth="1"/>
    <col min="10" max="10" width="9.28515625" customWidth="1"/>
    <col min="11" max="11" width="8.5703125" customWidth="1"/>
  </cols>
  <sheetData>
    <row r="1" spans="1:11" ht="18">
      <c r="B1" s="72" t="s">
        <v>29</v>
      </c>
      <c r="C1" s="295">
        <f>'MENU DU 11 NOV AU 22 DEC'!B23</f>
        <v>43787</v>
      </c>
      <c r="D1" s="295"/>
      <c r="E1" s="71" t="s">
        <v>30</v>
      </c>
      <c r="F1" s="296">
        <f>C1+6</f>
        <v>43793</v>
      </c>
      <c r="G1" s="297"/>
      <c r="H1" s="71"/>
      <c r="I1" s="71"/>
      <c r="J1" s="71"/>
      <c r="K1" s="71"/>
    </row>
    <row r="2" spans="1:11">
      <c r="A2" s="42"/>
    </row>
    <row r="3" spans="1:11" ht="28.5" customHeight="1">
      <c r="A3" s="298">
        <f>'MENU DU 11 NOV AU 22 DEC'!B23</f>
        <v>43787</v>
      </c>
      <c r="B3" s="63" t="s">
        <v>23</v>
      </c>
      <c r="C3" s="43" t="s">
        <v>24</v>
      </c>
      <c r="D3" s="44" t="s">
        <v>25</v>
      </c>
      <c r="E3" s="43" t="s">
        <v>26</v>
      </c>
      <c r="F3" s="44" t="s">
        <v>25</v>
      </c>
      <c r="G3" s="66" t="s">
        <v>27</v>
      </c>
      <c r="H3" s="43" t="s">
        <v>24</v>
      </c>
      <c r="I3" s="44" t="s">
        <v>25</v>
      </c>
      <c r="J3" s="43" t="s">
        <v>26</v>
      </c>
      <c r="K3" s="44" t="s">
        <v>25</v>
      </c>
    </row>
    <row r="4" spans="1:11" ht="15">
      <c r="A4" s="299"/>
      <c r="B4" s="67" t="str">
        <f>'MENU DU 11 NOV AU 22 DEC'!B26</f>
        <v xml:space="preserve">BETTERAVES </v>
      </c>
      <c r="C4" s="45"/>
      <c r="D4" s="45"/>
      <c r="E4" s="45"/>
      <c r="F4" s="45"/>
      <c r="G4" s="67">
        <f>'MENU DU 11 NOV AU 22 DEC'!B36</f>
        <v>0</v>
      </c>
      <c r="H4" s="45"/>
      <c r="I4" s="45"/>
      <c r="J4" s="45"/>
      <c r="K4" s="45"/>
    </row>
    <row r="5" spans="1:11" ht="15">
      <c r="A5" s="299"/>
      <c r="B5" s="67" t="str">
        <f>'MENU DU 11 NOV AU 22 DEC'!B28</f>
        <v>PEPITE DE POISSON</v>
      </c>
      <c r="C5" s="45"/>
      <c r="D5" s="45"/>
      <c r="E5" s="45"/>
      <c r="F5" s="45"/>
      <c r="G5" s="67" t="str">
        <f>'MENU DU 11 NOV AU 22 DEC'!B37</f>
        <v>TARTE AU FROMAGE</v>
      </c>
      <c r="H5" s="45"/>
      <c r="I5" s="45"/>
      <c r="J5" s="45"/>
      <c r="K5" s="45"/>
    </row>
    <row r="6" spans="1:11" ht="15">
      <c r="A6" s="299"/>
      <c r="B6" s="67" t="str">
        <f>'MENU DU 11 NOV AU 22 DEC'!B29</f>
        <v>MACARONIS</v>
      </c>
      <c r="C6" s="45"/>
      <c r="D6" s="45"/>
      <c r="E6" s="45"/>
      <c r="F6" s="45"/>
      <c r="G6" s="67" t="str">
        <f>'MENU DU 11 NOV AU 22 DEC'!B38</f>
        <v>SALADE VERTE</v>
      </c>
      <c r="H6" s="45"/>
      <c r="I6" s="45"/>
      <c r="J6" s="45"/>
      <c r="K6" s="45"/>
    </row>
    <row r="7" spans="1:11" ht="15">
      <c r="A7" s="299"/>
      <c r="B7" s="67" t="str">
        <f>'MENU DU 11 NOV AU 22 DEC'!B31</f>
        <v>CARRE FRAIS</v>
      </c>
      <c r="C7" s="45"/>
      <c r="D7" s="45"/>
      <c r="E7" s="45"/>
      <c r="F7" s="45"/>
      <c r="G7" s="67" t="str">
        <f>'MENU DU 11 NOV AU 22 DEC'!B39</f>
        <v>YAOURT NATURE</v>
      </c>
      <c r="H7" s="45"/>
      <c r="I7" s="45"/>
      <c r="J7" s="45"/>
      <c r="K7" s="45"/>
    </row>
    <row r="8" spans="1:11" ht="15">
      <c r="A8" s="299"/>
      <c r="B8" s="67" t="str">
        <f>'MENU DU 11 NOV AU 22 DEC'!B33</f>
        <v>FRUIT DE SAISON</v>
      </c>
      <c r="C8" s="45"/>
      <c r="D8" s="45"/>
      <c r="E8" s="45"/>
      <c r="F8" s="45"/>
      <c r="G8" s="67" t="str">
        <f>'MENU DU 11 NOV AU 22 DEC'!B40</f>
        <v xml:space="preserve">PRUNEAUX AU SIROP </v>
      </c>
      <c r="H8" s="45"/>
      <c r="I8" s="45"/>
      <c r="J8" s="45"/>
      <c r="K8" s="45"/>
    </row>
    <row r="9" spans="1:11" ht="15">
      <c r="A9" s="300"/>
      <c r="B9" s="67" t="s">
        <v>28</v>
      </c>
      <c r="C9" s="47"/>
      <c r="D9" s="47"/>
      <c r="E9" s="47"/>
      <c r="F9" s="45"/>
      <c r="G9" s="67" t="s">
        <v>28</v>
      </c>
      <c r="H9" s="47"/>
      <c r="I9" s="47"/>
      <c r="J9" s="47"/>
      <c r="K9" s="45"/>
    </row>
    <row r="10" spans="1:11" ht="15">
      <c r="A10" s="48"/>
      <c r="B10" s="61" t="str">
        <f>LOWER([1]MENUS!B20)</f>
        <v>cafe ou infusion</v>
      </c>
      <c r="C10" s="50"/>
      <c r="D10" s="50"/>
      <c r="E10" s="50"/>
      <c r="F10" s="51"/>
      <c r="G10" s="61" t="str">
        <f>LOWER([1]MENUS!B33)</f>
        <v/>
      </c>
      <c r="H10" s="50"/>
      <c r="I10" s="50"/>
      <c r="J10" s="50"/>
      <c r="K10" s="51"/>
    </row>
    <row r="11" spans="1:11" ht="30" customHeight="1">
      <c r="A11" s="298">
        <f>SUM(A3+1)</f>
        <v>43788</v>
      </c>
      <c r="B11" s="63" t="s">
        <v>23</v>
      </c>
      <c r="C11" s="43" t="s">
        <v>24</v>
      </c>
      <c r="D11" s="44" t="s">
        <v>25</v>
      </c>
      <c r="E11" s="43" t="s">
        <v>26</v>
      </c>
      <c r="F11" s="44" t="s">
        <v>25</v>
      </c>
      <c r="G11" s="66" t="s">
        <v>27</v>
      </c>
      <c r="H11" s="43" t="s">
        <v>24</v>
      </c>
      <c r="I11" s="44" t="s">
        <v>25</v>
      </c>
      <c r="J11" s="43" t="s">
        <v>26</v>
      </c>
      <c r="K11" s="44" t="s">
        <v>25</v>
      </c>
    </row>
    <row r="12" spans="1:11" ht="15">
      <c r="A12" s="299"/>
      <c r="B12" s="67">
        <f>'MENU DU 11 NOV AU 22 DEC'!C26</f>
        <v>0</v>
      </c>
      <c r="C12" s="52"/>
      <c r="D12" s="52"/>
      <c r="E12" s="52"/>
      <c r="F12" s="53"/>
      <c r="G12" s="68" t="str">
        <f>'MENU DU 11 NOV AU 22 DEC'!C36</f>
        <v>POTAGE 
POIREAUX PdT</v>
      </c>
      <c r="H12" s="52"/>
      <c r="I12" s="52"/>
      <c r="J12" s="52"/>
      <c r="K12" s="53"/>
    </row>
    <row r="13" spans="1:11" ht="15">
      <c r="A13" s="299"/>
      <c r="B13" s="67" t="str">
        <f>'MENU DU 11 NOV AU 22 DEC'!C28</f>
        <v>PAVE BLE 
FROMAGE EPINARDS</v>
      </c>
      <c r="C13" s="45"/>
      <c r="D13" s="45"/>
      <c r="E13" s="45"/>
      <c r="F13" s="45"/>
      <c r="G13" s="68" t="str">
        <f>'MENU DU 11 NOV AU 22 DEC'!C37</f>
        <v>CROQUE MONSIEUR
MAISON</v>
      </c>
      <c r="H13" s="45"/>
      <c r="I13" s="45"/>
      <c r="J13" s="45"/>
      <c r="K13" s="45"/>
    </row>
    <row r="14" spans="1:11" ht="15">
      <c r="A14" s="299"/>
      <c r="B14" s="67" t="str">
        <f>'MENU DU 11 NOV AU 22 DEC'!C29</f>
        <v>PETITS POIS</v>
      </c>
      <c r="C14" s="45"/>
      <c r="D14" s="45"/>
      <c r="E14" s="45"/>
      <c r="F14" s="45"/>
      <c r="G14" s="68" t="str">
        <f>'MENU DU 11 NOV AU 22 DEC'!C38</f>
        <v>MAISON</v>
      </c>
      <c r="H14" s="45"/>
      <c r="I14" s="45"/>
      <c r="J14" s="45"/>
      <c r="K14" s="45"/>
    </row>
    <row r="15" spans="1:11" ht="15">
      <c r="A15" s="299"/>
      <c r="B15" s="67" t="str">
        <f>'MENU DU 11 NOV AU 22 DEC'!C31</f>
        <v>YAOURT NATURE SUCRE</v>
      </c>
      <c r="C15" s="45"/>
      <c r="D15" s="45"/>
      <c r="E15" s="45"/>
      <c r="F15" s="45"/>
      <c r="G15" s="68" t="str">
        <f>'MENU DU 11 NOV AU 22 DEC'!C39</f>
        <v>SALADE VERTE</v>
      </c>
      <c r="H15" s="45"/>
      <c r="I15" s="45"/>
      <c r="J15" s="45"/>
      <c r="K15" s="45"/>
    </row>
    <row r="16" spans="1:11" ht="15">
      <c r="A16" s="299"/>
      <c r="B16" s="67" t="str">
        <f>'MENU DU 11 NOV AU 22 DEC'!C33</f>
        <v>MOUSSE CHOCOLAT</v>
      </c>
      <c r="C16" s="45"/>
      <c r="D16" s="45"/>
      <c r="E16" s="45"/>
      <c r="F16" s="45"/>
      <c r="G16" s="68" t="str">
        <f>'MENU DU 11 NOV AU 22 DEC'!C40</f>
        <v>FRUIT DE SAISON</v>
      </c>
      <c r="H16" s="45"/>
      <c r="I16" s="45"/>
      <c r="J16" s="45"/>
      <c r="K16" s="45"/>
    </row>
    <row r="17" spans="1:11" ht="15">
      <c r="A17" s="300"/>
      <c r="B17" s="67" t="s">
        <v>28</v>
      </c>
      <c r="C17" s="47"/>
      <c r="D17" s="47"/>
      <c r="E17" s="47"/>
      <c r="F17" s="45"/>
      <c r="G17" s="67" t="s">
        <v>28</v>
      </c>
      <c r="H17" s="47"/>
      <c r="I17" s="47"/>
      <c r="J17" s="47"/>
      <c r="K17" s="45"/>
    </row>
    <row r="18" spans="1:11" ht="15">
      <c r="A18" s="48"/>
      <c r="B18" s="61" t="str">
        <f>LOWER([1]MENUS!C20)</f>
        <v>cafe ou infusion</v>
      </c>
      <c r="C18" s="49"/>
      <c r="D18" s="49"/>
      <c r="E18" s="49"/>
      <c r="F18" s="54"/>
      <c r="G18" s="64"/>
      <c r="H18" s="49"/>
      <c r="I18" s="49"/>
      <c r="J18" s="49"/>
      <c r="K18" s="54"/>
    </row>
    <row r="19" spans="1:11" ht="30" customHeight="1">
      <c r="A19" s="298">
        <f>SUM(A11+1)</f>
        <v>43789</v>
      </c>
      <c r="B19" s="63" t="s">
        <v>23</v>
      </c>
      <c r="C19" s="43" t="s">
        <v>24</v>
      </c>
      <c r="D19" s="44" t="s">
        <v>25</v>
      </c>
      <c r="E19" s="43" t="s">
        <v>26</v>
      </c>
      <c r="F19" s="44" t="s">
        <v>25</v>
      </c>
      <c r="G19" s="66" t="s">
        <v>27</v>
      </c>
      <c r="H19" s="43" t="s">
        <v>24</v>
      </c>
      <c r="I19" s="44" t="s">
        <v>25</v>
      </c>
      <c r="J19" s="43" t="s">
        <v>26</v>
      </c>
      <c r="K19" s="44" t="s">
        <v>25</v>
      </c>
    </row>
    <row r="20" spans="1:11" ht="15">
      <c r="A20" s="299"/>
      <c r="B20" s="67">
        <f>'MENU DU 11 NOV AU 22 DEC'!D26</f>
        <v>0</v>
      </c>
      <c r="C20" s="52"/>
      <c r="D20" s="52"/>
      <c r="E20" s="52"/>
      <c r="F20" s="53"/>
      <c r="G20" s="68">
        <f>'MENU DU 11 NOV AU 22 DEC'!D36</f>
        <v>0</v>
      </c>
      <c r="H20" s="52"/>
      <c r="I20" s="52"/>
      <c r="J20" s="52"/>
      <c r="K20" s="53"/>
    </row>
    <row r="21" spans="1:11" ht="15">
      <c r="A21" s="299"/>
      <c r="B21" s="67" t="str">
        <f>'MENU DU 11 NOV AU 22 DEC'!D28</f>
        <v>DOS DE COLIN
Sauce du Chef</v>
      </c>
      <c r="C21" s="46"/>
      <c r="D21" s="46"/>
      <c r="E21" s="46"/>
      <c r="F21" s="45"/>
      <c r="G21" s="68" t="str">
        <f>'MENU DU 11 NOV AU 22 DEC'!D37</f>
        <v xml:space="preserve">ROTI DE BŒUF </v>
      </c>
      <c r="H21" s="46"/>
      <c r="I21" s="46"/>
      <c r="J21" s="46"/>
      <c r="K21" s="45"/>
    </row>
    <row r="22" spans="1:11" ht="15">
      <c r="A22" s="299"/>
      <c r="B22" s="67" t="str">
        <f>'MENU DU 11 NOV AU 22 DEC'!D29</f>
        <v>PUREE DE POTIRON 
et navets sautés</v>
      </c>
      <c r="C22" s="45"/>
      <c r="D22" s="45"/>
      <c r="E22" s="45"/>
      <c r="F22" s="45"/>
      <c r="G22" s="68" t="str">
        <f>'MENU DU 11 NOV AU 22 DEC'!D38</f>
        <v>FONDU DE CHOUX</v>
      </c>
      <c r="H22" s="45"/>
      <c r="I22" s="45"/>
      <c r="J22" s="45"/>
      <c r="K22" s="45"/>
    </row>
    <row r="23" spans="1:11" ht="15">
      <c r="A23" s="299"/>
      <c r="B23" s="67" t="str">
        <f>'MENU DU 11 NOV AU 22 DEC'!D31</f>
        <v>BUCHETTE DE CHEVRE</v>
      </c>
      <c r="C23" s="45"/>
      <c r="D23" s="45"/>
      <c r="E23" s="45"/>
      <c r="F23" s="45"/>
      <c r="G23" s="68" t="str">
        <f>'MENU DU 11 NOV AU 22 DEC'!D39</f>
        <v>SALADE VERTE</v>
      </c>
      <c r="H23" s="45"/>
      <c r="I23" s="45"/>
      <c r="J23" s="45"/>
      <c r="K23" s="45"/>
    </row>
    <row r="24" spans="1:11" ht="15">
      <c r="A24" s="299"/>
      <c r="B24" s="67" t="str">
        <f>'MENU DU 11 NOV AU 22 DEC'!D33</f>
        <v>COMPOTE POMME BANANE</v>
      </c>
      <c r="C24" s="45"/>
      <c r="D24" s="45"/>
      <c r="E24" s="45"/>
      <c r="F24" s="45"/>
      <c r="G24" s="68" t="str">
        <f>'MENU DU 11 NOV AU 22 DEC'!D40</f>
        <v>FROMAGE BLANC SUCRE</v>
      </c>
      <c r="H24" s="45"/>
      <c r="I24" s="45"/>
      <c r="J24" s="45"/>
      <c r="K24" s="45"/>
    </row>
    <row r="25" spans="1:11" ht="15">
      <c r="A25" s="300"/>
      <c r="B25" s="67" t="s">
        <v>28</v>
      </c>
      <c r="C25" s="45"/>
      <c r="D25" s="45"/>
      <c r="E25" s="45"/>
      <c r="F25" s="45"/>
      <c r="G25" s="67" t="s">
        <v>28</v>
      </c>
      <c r="H25" s="45"/>
      <c r="I25" s="45"/>
      <c r="J25" s="45"/>
      <c r="K25" s="45"/>
    </row>
    <row r="26" spans="1:11" ht="15">
      <c r="A26" s="48"/>
      <c r="B26" s="61" t="str">
        <f>LOWER([1]MENUS!D20)</f>
        <v>cafe ou infusion</v>
      </c>
      <c r="C26" s="49"/>
      <c r="D26" s="49"/>
      <c r="E26" s="49"/>
      <c r="F26" s="54"/>
      <c r="G26" s="65"/>
      <c r="H26" s="49"/>
      <c r="I26" s="49"/>
      <c r="J26" s="49"/>
      <c r="K26" s="54"/>
    </row>
    <row r="27" spans="1:11" ht="30" customHeight="1">
      <c r="A27" s="298">
        <f>SUM(A19+1)</f>
        <v>43790</v>
      </c>
      <c r="B27" s="63" t="s">
        <v>23</v>
      </c>
      <c r="C27" s="43" t="s">
        <v>24</v>
      </c>
      <c r="D27" s="44" t="s">
        <v>25</v>
      </c>
      <c r="E27" s="43" t="s">
        <v>26</v>
      </c>
      <c r="F27" s="44" t="s">
        <v>25</v>
      </c>
      <c r="G27" s="66" t="s">
        <v>27</v>
      </c>
      <c r="H27" s="43" t="s">
        <v>24</v>
      </c>
      <c r="I27" s="44" t="s">
        <v>25</v>
      </c>
      <c r="J27" s="43" t="s">
        <v>26</v>
      </c>
      <c r="K27" s="44" t="s">
        <v>25</v>
      </c>
    </row>
    <row r="28" spans="1:11" ht="15">
      <c r="A28" s="299"/>
      <c r="B28" s="67">
        <f>'MENU DU 11 NOV AU 22 DEC'!E26</f>
        <v>0</v>
      </c>
      <c r="C28" s="53"/>
      <c r="D28" s="53"/>
      <c r="E28" s="53"/>
      <c r="F28" s="53"/>
      <c r="G28" s="68" t="str">
        <f>'MENU DU 11 NOV AU 22 DEC'!E36</f>
        <v>POTAGE DU CHEF</v>
      </c>
      <c r="H28" s="53"/>
      <c r="I28" s="53"/>
      <c r="J28" s="53"/>
      <c r="K28" s="53"/>
    </row>
    <row r="29" spans="1:11" ht="15">
      <c r="A29" s="299"/>
      <c r="B29" s="67" t="str">
        <f>'MENU DU 11 NOV AU 22 DEC'!E28</f>
        <v>BŒUF BOURGUIGNON</v>
      </c>
      <c r="C29" s="46"/>
      <c r="D29" s="46"/>
      <c r="E29" s="46"/>
      <c r="F29" s="45"/>
      <c r="G29" s="68" t="str">
        <f>'MENU DU 11 NOV AU 22 DEC'!E37</f>
        <v>PETIT SALE</v>
      </c>
      <c r="H29" s="46"/>
      <c r="I29" s="46"/>
      <c r="J29" s="46"/>
      <c r="K29" s="45"/>
    </row>
    <row r="30" spans="1:11" ht="15">
      <c r="A30" s="299"/>
      <c r="B30" s="67" t="str">
        <f>'MENU DU 11 NOV AU 22 DEC'!E29</f>
        <v>JARDINIERE DE LEGUMES</v>
      </c>
      <c r="C30" s="47"/>
      <c r="D30" s="47"/>
      <c r="E30" s="47"/>
      <c r="F30" s="45"/>
      <c r="G30" s="68" t="str">
        <f>'MENU DU 11 NOV AU 22 DEC'!E38</f>
        <v>LENTILLES
PREPAREES PAR LE CHEF</v>
      </c>
      <c r="H30" s="47"/>
      <c r="I30" s="47"/>
      <c r="J30" s="47"/>
      <c r="K30" s="45"/>
    </row>
    <row r="31" spans="1:11" ht="15">
      <c r="A31" s="299"/>
      <c r="B31" s="67" t="str">
        <f>'MENU DU 11 NOV AU 22 DEC'!E31</f>
        <v>CROQ'LAIT</v>
      </c>
      <c r="C31" s="46"/>
      <c r="D31" s="46"/>
      <c r="E31" s="46"/>
      <c r="F31" s="45"/>
      <c r="G31" s="68" t="str">
        <f>'MENU DU 11 NOV AU 22 DEC'!E39</f>
        <v>SALADE VERTE</v>
      </c>
      <c r="H31" s="46"/>
      <c r="I31" s="46"/>
      <c r="J31" s="46"/>
      <c r="K31" s="45"/>
    </row>
    <row r="32" spans="1:11" ht="15">
      <c r="A32" s="299"/>
      <c r="B32" s="67" t="str">
        <f>'MENU DU 11 NOV AU 22 DEC'!E33</f>
        <v>FONDANT AU CHOCOLAT</v>
      </c>
      <c r="C32" s="46"/>
      <c r="D32" s="46"/>
      <c r="E32" s="46"/>
      <c r="F32" s="45"/>
      <c r="G32" s="68" t="str">
        <f>'MENU DU 11 NOV AU 22 DEC'!E40</f>
        <v>FRUIT DE SAISON</v>
      </c>
      <c r="H32" s="46"/>
      <c r="I32" s="46"/>
      <c r="J32" s="46"/>
      <c r="K32" s="45"/>
    </row>
    <row r="33" spans="1:11" ht="15">
      <c r="A33" s="300"/>
      <c r="B33" s="67" t="s">
        <v>28</v>
      </c>
      <c r="C33" s="46"/>
      <c r="D33" s="46"/>
      <c r="E33" s="46"/>
      <c r="F33" s="45"/>
      <c r="G33" s="67" t="s">
        <v>28</v>
      </c>
      <c r="H33" s="46"/>
      <c r="I33" s="46"/>
      <c r="J33" s="46"/>
      <c r="K33" s="45"/>
    </row>
    <row r="34" spans="1:11" ht="15">
      <c r="A34" s="55"/>
      <c r="B34" s="61" t="str">
        <f>LOWER([1]MENUS!E20)</f>
        <v>cafe ou infusion</v>
      </c>
      <c r="C34" s="49"/>
      <c r="D34" s="49"/>
      <c r="E34" s="49"/>
      <c r="F34" s="54"/>
      <c r="G34" s="65"/>
      <c r="H34" s="49"/>
      <c r="I34" s="49"/>
      <c r="J34" s="49"/>
      <c r="K34" s="54"/>
    </row>
    <row r="35" spans="1:11" ht="25.5">
      <c r="A35" s="298">
        <f>SUM(A27+1)</f>
        <v>43791</v>
      </c>
      <c r="B35" s="63" t="s">
        <v>23</v>
      </c>
      <c r="C35" s="69" t="s">
        <v>24</v>
      </c>
      <c r="D35" s="70" t="s">
        <v>25</v>
      </c>
      <c r="E35" s="69" t="s">
        <v>26</v>
      </c>
      <c r="F35" s="70" t="s">
        <v>25</v>
      </c>
      <c r="G35" s="66" t="s">
        <v>27</v>
      </c>
      <c r="H35" s="69" t="s">
        <v>24</v>
      </c>
      <c r="I35" s="70" t="s">
        <v>25</v>
      </c>
      <c r="J35" s="69" t="s">
        <v>26</v>
      </c>
      <c r="K35" s="70" t="s">
        <v>25</v>
      </c>
    </row>
    <row r="36" spans="1:11" ht="15">
      <c r="A36" s="299"/>
      <c r="B36" s="67">
        <f>'MENU DU 11 NOV AU 22 DEC'!F26</f>
        <v>0</v>
      </c>
      <c r="C36" s="43"/>
      <c r="D36" s="44"/>
      <c r="E36" s="43"/>
      <c r="F36" s="44"/>
      <c r="G36" s="68">
        <f>'MENU DU 11 NOV AU 22 DEC'!F36</f>
        <v>0</v>
      </c>
      <c r="H36" s="43"/>
      <c r="I36" s="44"/>
      <c r="J36" s="43"/>
      <c r="K36" s="44"/>
    </row>
    <row r="37" spans="1:11" ht="15">
      <c r="A37" s="299"/>
      <c r="B37" s="67" t="str">
        <f>'MENU DU 11 NOV AU 22 DEC'!F28</f>
        <v>SAUTE DE PORC</v>
      </c>
      <c r="C37" s="53"/>
      <c r="D37" s="53"/>
      <c r="E37" s="53"/>
      <c r="F37" s="53"/>
      <c r="G37" s="68" t="str">
        <f>'MENU DU 11 NOV AU 22 DEC'!F37</f>
        <v>ESCALOPE DE DINDE</v>
      </c>
      <c r="H37" s="53"/>
      <c r="I37" s="53"/>
      <c r="J37" s="53"/>
      <c r="K37" s="53"/>
    </row>
    <row r="38" spans="1:11" ht="15">
      <c r="A38" s="299"/>
      <c r="B38" s="67" t="str">
        <f>'MENU DU 11 NOV AU 22 DEC'!F29</f>
        <v>BLE PILAF</v>
      </c>
      <c r="C38" s="45"/>
      <c r="D38" s="45"/>
      <c r="E38" s="45"/>
      <c r="F38" s="45"/>
      <c r="G38" s="68" t="str">
        <f>'MENU DU 11 NOV AU 22 DEC'!F38</f>
        <v>COURGETTES BRAISEES</v>
      </c>
      <c r="H38" s="45"/>
      <c r="I38" s="45"/>
      <c r="J38" s="45"/>
      <c r="K38" s="45"/>
    </row>
    <row r="39" spans="1:11" ht="15">
      <c r="A39" s="299"/>
      <c r="B39" s="67" t="str">
        <f>'MENU DU 11 NOV AU 22 DEC'!F31</f>
        <v>PETIT SUISSE SUCRE</v>
      </c>
      <c r="C39" s="45"/>
      <c r="D39" s="45"/>
      <c r="E39" s="45"/>
      <c r="F39" s="45"/>
      <c r="G39" s="68" t="str">
        <f>'MENU DU 11 NOV AU 22 DEC'!F39</f>
        <v>SALADE VERTE</v>
      </c>
      <c r="H39" s="45"/>
      <c r="I39" s="45"/>
      <c r="J39" s="45"/>
      <c r="K39" s="45"/>
    </row>
    <row r="40" spans="1:11" ht="15">
      <c r="A40" s="299"/>
      <c r="B40" s="67" t="str">
        <f>'MENU DU 11 NOV AU 22 DEC'!F33</f>
        <v>FRUIT DE SAISON</v>
      </c>
      <c r="C40" s="45"/>
      <c r="D40" s="45"/>
      <c r="E40" s="45"/>
      <c r="F40" s="45"/>
      <c r="G40" s="68" t="str">
        <f>'MENU DU 11 NOV AU 22 DEC'!F40</f>
        <v>BARRE BRETONNE</v>
      </c>
      <c r="H40" s="45"/>
      <c r="I40" s="45"/>
      <c r="J40" s="45"/>
      <c r="K40" s="45"/>
    </row>
    <row r="41" spans="1:11" ht="15">
      <c r="A41" s="300"/>
      <c r="B41" s="67" t="s">
        <v>28</v>
      </c>
      <c r="C41" s="45"/>
      <c r="D41" s="45"/>
      <c r="E41" s="45"/>
      <c r="F41" s="45"/>
      <c r="G41" s="67" t="s">
        <v>28</v>
      </c>
      <c r="H41" s="45"/>
      <c r="I41" s="45"/>
      <c r="J41" s="45"/>
      <c r="K41" s="45"/>
    </row>
    <row r="42" spans="1:11" ht="15">
      <c r="A42" s="55"/>
      <c r="B42" s="61" t="str">
        <f>LOWER([1]MENUS!F20)</f>
        <v>cafe ou infusion</v>
      </c>
      <c r="C42" s="49"/>
      <c r="D42" s="49"/>
      <c r="E42" s="49"/>
      <c r="F42" s="54"/>
      <c r="G42" s="65"/>
      <c r="H42" s="49"/>
      <c r="I42" s="49"/>
      <c r="J42" s="49"/>
      <c r="K42" s="54"/>
    </row>
    <row r="43" spans="1:11" ht="30" customHeight="1">
      <c r="A43" s="298">
        <f>SUM(A35+1)</f>
        <v>43792</v>
      </c>
      <c r="B43" s="63" t="s">
        <v>23</v>
      </c>
      <c r="C43" s="43" t="s">
        <v>24</v>
      </c>
      <c r="D43" s="44" t="s">
        <v>25</v>
      </c>
      <c r="E43" s="43" t="s">
        <v>26</v>
      </c>
      <c r="F43" s="44" t="s">
        <v>25</v>
      </c>
      <c r="G43" s="66" t="s">
        <v>27</v>
      </c>
      <c r="H43" s="43" t="s">
        <v>24</v>
      </c>
      <c r="I43" s="44" t="s">
        <v>25</v>
      </c>
      <c r="J43" s="43" t="s">
        <v>26</v>
      </c>
      <c r="K43" s="44" t="s">
        <v>25</v>
      </c>
    </row>
    <row r="44" spans="1:11" ht="15">
      <c r="A44" s="299"/>
      <c r="B44" s="67">
        <f>'MENU DU 11 NOV AU 22 DEC'!G26</f>
        <v>0</v>
      </c>
      <c r="C44" s="56"/>
      <c r="D44" s="56"/>
      <c r="E44" s="56"/>
      <c r="F44" s="57"/>
      <c r="G44" s="68" t="str">
        <f>'MENU DU 11 NOV AU 22 DEC'!G36</f>
        <v>POTAGE DE LEGUMES FRAIS DE SAISON</v>
      </c>
      <c r="H44" s="56"/>
      <c r="I44" s="56"/>
      <c r="J44" s="56"/>
      <c r="K44" s="57"/>
    </row>
    <row r="45" spans="1:11" ht="15">
      <c r="A45" s="299"/>
      <c r="B45" s="67">
        <f>'MENU DU 11 NOV AU 22 DEC'!G28</f>
        <v>0</v>
      </c>
      <c r="C45" s="43"/>
      <c r="D45" s="44"/>
      <c r="E45" s="43"/>
      <c r="F45" s="44"/>
      <c r="G45" s="68" t="str">
        <f>'MENU DU 11 NOV AU 22 DEC'!G37</f>
        <v>BEIGNETS DE CALAMARS</v>
      </c>
      <c r="H45" s="43"/>
      <c r="I45" s="44"/>
      <c r="J45" s="43"/>
      <c r="K45" s="44"/>
    </row>
    <row r="46" spans="1:11" ht="15">
      <c r="A46" s="299"/>
      <c r="B46" s="67">
        <f>'MENU DU 11 NOV AU 22 DEC'!G29</f>
        <v>0</v>
      </c>
      <c r="C46" s="53"/>
      <c r="D46" s="53"/>
      <c r="E46" s="53"/>
      <c r="F46" s="53"/>
      <c r="G46" s="68" t="str">
        <f>'MENU DU 11 NOV AU 22 DEC'!G38</f>
        <v>SALSIFIS PERSILLES</v>
      </c>
      <c r="H46" s="53"/>
      <c r="I46" s="53"/>
      <c r="J46" s="53"/>
      <c r="K46" s="53"/>
    </row>
    <row r="47" spans="1:11" ht="15">
      <c r="A47" s="299"/>
      <c r="B47" s="67">
        <f>'MENU DU 11 NOV AU 22 DEC'!G31</f>
        <v>0</v>
      </c>
      <c r="C47" s="45"/>
      <c r="D47" s="45"/>
      <c r="E47" s="45"/>
      <c r="F47" s="45"/>
      <c r="G47" s="68" t="str">
        <f>'MENU DU 11 NOV AU 22 DEC'!G39</f>
        <v>SALADE VERTE</v>
      </c>
      <c r="H47" s="45"/>
      <c r="I47" s="45"/>
      <c r="J47" s="45"/>
      <c r="K47" s="45"/>
    </row>
    <row r="48" spans="1:11" ht="15">
      <c r="A48" s="299"/>
      <c r="B48" s="67">
        <f>'MENU DU 11 NOV AU 22 DEC'!G33</f>
        <v>0</v>
      </c>
      <c r="C48" s="45"/>
      <c r="D48" s="45"/>
      <c r="E48" s="45"/>
      <c r="F48" s="45"/>
      <c r="G48" s="68" t="str">
        <f>'MENU DU 11 NOV AU 22 DEC'!G40</f>
        <v>FRUIT DE SAISON</v>
      </c>
      <c r="H48" s="45"/>
      <c r="I48" s="45"/>
      <c r="J48" s="45"/>
      <c r="K48" s="45"/>
    </row>
    <row r="49" spans="1:11" ht="15">
      <c r="A49" s="300"/>
      <c r="B49" s="67" t="s">
        <v>28</v>
      </c>
      <c r="C49" s="45"/>
      <c r="D49" s="45"/>
      <c r="E49" s="45"/>
      <c r="F49" s="45"/>
      <c r="G49" s="67" t="s">
        <v>28</v>
      </c>
      <c r="H49" s="45"/>
      <c r="I49" s="45"/>
      <c r="J49" s="45"/>
      <c r="K49" s="45"/>
    </row>
    <row r="50" spans="1:11" ht="15">
      <c r="A50" s="55"/>
      <c r="B50" s="61" t="str">
        <f>LOWER([1]MENUS!G20)</f>
        <v>cafe ou infusion</v>
      </c>
      <c r="C50" s="49"/>
      <c r="D50" s="49"/>
      <c r="E50" s="49"/>
      <c r="F50" s="54"/>
      <c r="G50" s="65"/>
      <c r="H50" s="49"/>
      <c r="I50" s="49"/>
      <c r="J50" s="49"/>
      <c r="K50" s="54"/>
    </row>
    <row r="51" spans="1:11" ht="30" customHeight="1">
      <c r="A51" s="298">
        <f>SUM(A43+1)</f>
        <v>43793</v>
      </c>
      <c r="B51" s="63" t="s">
        <v>23</v>
      </c>
      <c r="C51" s="43" t="s">
        <v>24</v>
      </c>
      <c r="D51" s="44" t="s">
        <v>25</v>
      </c>
      <c r="E51" s="43" t="s">
        <v>26</v>
      </c>
      <c r="F51" s="44" t="s">
        <v>25</v>
      </c>
      <c r="G51" s="66" t="s">
        <v>27</v>
      </c>
      <c r="H51" s="43" t="s">
        <v>24</v>
      </c>
      <c r="I51" s="44" t="s">
        <v>25</v>
      </c>
      <c r="J51" s="43" t="s">
        <v>26</v>
      </c>
      <c r="K51" s="44" t="s">
        <v>25</v>
      </c>
    </row>
    <row r="52" spans="1:11" ht="15">
      <c r="A52" s="299"/>
      <c r="B52" s="67">
        <f>'MENU DU 11 NOV AU 22 DEC'!H26</f>
        <v>0</v>
      </c>
      <c r="C52" s="45"/>
      <c r="D52" s="45"/>
      <c r="E52" s="45"/>
      <c r="F52" s="45"/>
      <c r="G52" s="68">
        <f>'MENU DU 11 NOV AU 22 DEC'!H36</f>
        <v>0</v>
      </c>
      <c r="H52" s="45"/>
      <c r="I52" s="45"/>
      <c r="J52" s="45"/>
      <c r="K52" s="45"/>
    </row>
    <row r="53" spans="1:11" ht="15">
      <c r="A53" s="299"/>
      <c r="B53" s="67">
        <f>'MENU DU 11 NOV AU 22 DEC'!H28</f>
        <v>0</v>
      </c>
      <c r="C53" s="56"/>
      <c r="D53" s="56"/>
      <c r="E53" s="56"/>
      <c r="F53" s="57"/>
      <c r="G53" s="68" t="str">
        <f>'MENU DU 11 NOV AU 22 DEC'!H37</f>
        <v>ENDIVES FLAMANDES</v>
      </c>
      <c r="H53" s="56"/>
      <c r="I53" s="56"/>
      <c r="J53" s="56"/>
      <c r="K53" s="57"/>
    </row>
    <row r="54" spans="1:11" ht="15">
      <c r="A54" s="299"/>
      <c r="B54" s="67">
        <f>'MENU DU 11 NOV AU 22 DEC'!H29</f>
        <v>0</v>
      </c>
      <c r="C54" s="43"/>
      <c r="D54" s="44"/>
      <c r="E54" s="43"/>
      <c r="F54" s="44"/>
      <c r="G54" s="68" t="str">
        <f>'MENU DU 11 NOV AU 22 DEC'!H38</f>
        <v>SALADE VERTE</v>
      </c>
      <c r="H54" s="43"/>
      <c r="I54" s="44"/>
      <c r="J54" s="43"/>
      <c r="K54" s="44"/>
    </row>
    <row r="55" spans="1:11" ht="15">
      <c r="A55" s="299"/>
      <c r="B55" s="67">
        <f>'MENU DU 11 NOV AU 22 DEC'!H31</f>
        <v>0</v>
      </c>
      <c r="C55" s="53"/>
      <c r="D55" s="53"/>
      <c r="E55" s="53"/>
      <c r="F55" s="58"/>
      <c r="G55" s="68" t="str">
        <f>'MENU DU 11 NOV AU 22 DEC'!H39</f>
        <v>PETIT SUISSE NATURE</v>
      </c>
      <c r="H55" s="53"/>
      <c r="I55" s="53"/>
      <c r="J55" s="53"/>
      <c r="K55" s="58"/>
    </row>
    <row r="56" spans="1:11" ht="15">
      <c r="A56" s="299"/>
      <c r="B56" s="67">
        <f>'MENU DU 11 NOV AU 22 DEC'!H33</f>
        <v>0</v>
      </c>
      <c r="C56" s="53"/>
      <c r="D56" s="53"/>
      <c r="E56" s="53"/>
      <c r="F56" s="58"/>
      <c r="G56" s="68" t="str">
        <f>'MENU DU 11 NOV AU 22 DEC'!H40</f>
        <v>PATISSERIE DU CHEF</v>
      </c>
      <c r="H56" s="53"/>
      <c r="I56" s="53"/>
      <c r="J56" s="53"/>
      <c r="K56" s="58"/>
    </row>
    <row r="57" spans="1:11" ht="15.75" thickBot="1">
      <c r="A57" s="300"/>
      <c r="B57" s="67" t="s">
        <v>28</v>
      </c>
      <c r="C57" s="45"/>
      <c r="D57" s="45"/>
      <c r="E57" s="45"/>
      <c r="F57" s="45"/>
      <c r="G57" s="67" t="s">
        <v>28</v>
      </c>
      <c r="H57" s="45"/>
      <c r="I57" s="45"/>
      <c r="J57" s="45"/>
      <c r="K57" s="45"/>
    </row>
    <row r="58" spans="1:11" ht="15.75" thickBot="1">
      <c r="A58" s="59"/>
      <c r="B58" s="62" t="str">
        <f>LOWER([1]MENUS!H20)</f>
        <v>cafe ou infusion</v>
      </c>
      <c r="C58" s="49"/>
      <c r="D58" s="49"/>
      <c r="E58" s="49"/>
      <c r="F58" s="54"/>
      <c r="G58" s="65"/>
      <c r="H58" s="49"/>
      <c r="I58" s="49"/>
      <c r="J58" s="49"/>
      <c r="K58" s="54"/>
    </row>
  </sheetData>
  <mergeCells count="9">
    <mergeCell ref="A35:A41"/>
    <mergeCell ref="A43:A49"/>
    <mergeCell ref="A51:A57"/>
    <mergeCell ref="C1:D1"/>
    <mergeCell ref="F1:G1"/>
    <mergeCell ref="A3:A9"/>
    <mergeCell ref="A11:A17"/>
    <mergeCell ref="A19:A25"/>
    <mergeCell ref="A27:A33"/>
  </mergeCells>
  <printOptions horizontalCentered="1" verticalCentered="1"/>
  <pageMargins left="0" right="0" top="0" bottom="0" header="0" footer="0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8"/>
  <sheetViews>
    <sheetView showZeros="0" topLeftCell="A40" workbookViewId="0">
      <selection activeCell="B4" sqref="B4"/>
    </sheetView>
  </sheetViews>
  <sheetFormatPr baseColWidth="10" defaultRowHeight="12.75"/>
  <cols>
    <col min="1" max="1" width="13.42578125" customWidth="1"/>
    <col min="2" max="2" width="41.42578125" style="60" bestFit="1" customWidth="1"/>
    <col min="3" max="3" width="8.28515625" customWidth="1"/>
    <col min="4" max="4" width="7.5703125" customWidth="1"/>
    <col min="5" max="5" width="8.7109375" customWidth="1"/>
    <col min="6" max="6" width="7.28515625" customWidth="1"/>
    <col min="7" max="7" width="34.5703125" style="60" customWidth="1"/>
    <col min="8" max="9" width="8.85546875" customWidth="1"/>
    <col min="10" max="10" width="9.28515625" customWidth="1"/>
    <col min="11" max="11" width="8.5703125" customWidth="1"/>
  </cols>
  <sheetData>
    <row r="1" spans="1:11" ht="18">
      <c r="B1" s="72" t="s">
        <v>29</v>
      </c>
      <c r="C1" s="295">
        <f>'MENU DU 11 NOV AU 22 DEC'!B43</f>
        <v>43794</v>
      </c>
      <c r="D1" s="295"/>
      <c r="E1" s="71" t="s">
        <v>30</v>
      </c>
      <c r="F1" s="296">
        <f>C1+6</f>
        <v>43800</v>
      </c>
      <c r="G1" s="297"/>
      <c r="H1" s="71"/>
      <c r="I1" s="71"/>
      <c r="J1" s="71"/>
      <c r="K1" s="71"/>
    </row>
    <row r="2" spans="1:11">
      <c r="A2" s="42"/>
    </row>
    <row r="3" spans="1:11" ht="28.5" customHeight="1">
      <c r="A3" s="298">
        <f>'MENU DU 11 NOV AU 22 DEC'!B43</f>
        <v>43794</v>
      </c>
      <c r="B3" s="63" t="s">
        <v>23</v>
      </c>
      <c r="C3" s="43" t="s">
        <v>24</v>
      </c>
      <c r="D3" s="44" t="s">
        <v>25</v>
      </c>
      <c r="E3" s="43" t="s">
        <v>26</v>
      </c>
      <c r="F3" s="44" t="s">
        <v>25</v>
      </c>
      <c r="G3" s="66" t="s">
        <v>27</v>
      </c>
      <c r="H3" s="43" t="s">
        <v>24</v>
      </c>
      <c r="I3" s="44" t="s">
        <v>25</v>
      </c>
      <c r="J3" s="43" t="s">
        <v>26</v>
      </c>
      <c r="K3" s="44" t="s">
        <v>25</v>
      </c>
    </row>
    <row r="4" spans="1:11" ht="15">
      <c r="A4" s="299"/>
      <c r="B4" s="67" t="str">
        <f>'MENU DU 11 NOV AU 22 DEC'!B46</f>
        <v>CREPE AUX CHAMPIGNONS</v>
      </c>
      <c r="C4" s="45"/>
      <c r="D4" s="45"/>
      <c r="E4" s="45"/>
      <c r="F4" s="45"/>
      <c r="G4" s="67" t="str">
        <f>'MENU DU 11 NOV AU 22 DEC'!B56</f>
        <v>BOUILLON DE POULE AUX VERMICELLES</v>
      </c>
      <c r="H4" s="45"/>
      <c r="I4" s="45"/>
      <c r="J4" s="45"/>
      <c r="K4" s="45"/>
    </row>
    <row r="5" spans="1:11" ht="15">
      <c r="A5" s="299"/>
      <c r="B5" s="67" t="str">
        <f>'MENU DU 11 NOV AU 22 DEC'!B48</f>
        <v>NUGGETS DE VOLAILLE</v>
      </c>
      <c r="C5" s="45"/>
      <c r="D5" s="45"/>
      <c r="E5" s="45"/>
      <c r="F5" s="45"/>
      <c r="G5" s="67" t="str">
        <f>'MENU DU 11 NOV AU 22 DEC'!B57</f>
        <v>FONDU DE CHOUX VERTS</v>
      </c>
      <c r="H5" s="45"/>
      <c r="I5" s="45"/>
      <c r="J5" s="45"/>
      <c r="K5" s="45"/>
    </row>
    <row r="6" spans="1:11" ht="15">
      <c r="A6" s="299"/>
      <c r="B6" s="67" t="str">
        <f>'MENU DU 11 NOV AU 22 DEC'!B49</f>
        <v>PUREE DE CAROTTES</v>
      </c>
      <c r="C6" s="45"/>
      <c r="D6" s="45"/>
      <c r="E6" s="45"/>
      <c r="F6" s="45"/>
      <c r="G6" s="67" t="str">
        <f>'MENU DU 11 NOV AU 22 DEC'!B58</f>
        <v>AUX DES DE DINDE</v>
      </c>
      <c r="H6" s="45"/>
      <c r="I6" s="45"/>
      <c r="J6" s="45"/>
      <c r="K6" s="45"/>
    </row>
    <row r="7" spans="1:11" ht="15">
      <c r="A7" s="299"/>
      <c r="B7" s="67" t="str">
        <f>'MENU DU 11 NOV AU 22 DEC'!B51</f>
        <v>TARTARE</v>
      </c>
      <c r="C7" s="45"/>
      <c r="D7" s="45"/>
      <c r="E7" s="45"/>
      <c r="F7" s="45"/>
      <c r="G7" s="67" t="str">
        <f>'MENU DU 11 NOV AU 22 DEC'!B59</f>
        <v>SALADE VERTE</v>
      </c>
      <c r="H7" s="45"/>
      <c r="I7" s="45"/>
      <c r="J7" s="45"/>
      <c r="K7" s="45"/>
    </row>
    <row r="8" spans="1:11" ht="15">
      <c r="A8" s="299"/>
      <c r="B8" s="67" t="str">
        <f>'MENU DU 11 NOV AU 22 DEC'!B53</f>
        <v>FRUIT DE SAISON</v>
      </c>
      <c r="C8" s="45"/>
      <c r="D8" s="45"/>
      <c r="E8" s="45"/>
      <c r="F8" s="45"/>
      <c r="G8" s="67" t="str">
        <f>'MENU DU 11 NOV AU 22 DEC'!B60</f>
        <v>COCKTAIL DE FRUITS 
AU SIROP</v>
      </c>
      <c r="H8" s="45"/>
      <c r="I8" s="45"/>
      <c r="J8" s="45"/>
      <c r="K8" s="45"/>
    </row>
    <row r="9" spans="1:11" ht="15">
      <c r="A9" s="300"/>
      <c r="B9" s="67" t="s">
        <v>28</v>
      </c>
      <c r="C9" s="47"/>
      <c r="D9" s="47"/>
      <c r="E9" s="47"/>
      <c r="F9" s="45"/>
      <c r="G9" s="67" t="s">
        <v>28</v>
      </c>
      <c r="H9" s="47"/>
      <c r="I9" s="47"/>
      <c r="J9" s="47"/>
      <c r="K9" s="45"/>
    </row>
    <row r="10" spans="1:11" ht="15">
      <c r="A10" s="48"/>
      <c r="B10" s="61" t="str">
        <f>LOWER([1]MENUS!B20)</f>
        <v>cafe ou infusion</v>
      </c>
      <c r="C10" s="50"/>
      <c r="D10" s="50"/>
      <c r="E10" s="50"/>
      <c r="F10" s="51"/>
      <c r="G10" s="61" t="str">
        <f>LOWER([1]MENUS!B33)</f>
        <v/>
      </c>
      <c r="H10" s="50"/>
      <c r="I10" s="50"/>
      <c r="J10" s="50"/>
      <c r="K10" s="51"/>
    </row>
    <row r="11" spans="1:11" ht="30" customHeight="1">
      <c r="A11" s="298">
        <f>SUM(A3+1)</f>
        <v>43795</v>
      </c>
      <c r="B11" s="63" t="s">
        <v>23</v>
      </c>
      <c r="C11" s="43" t="s">
        <v>24</v>
      </c>
      <c r="D11" s="44" t="s">
        <v>25</v>
      </c>
      <c r="E11" s="43" t="s">
        <v>26</v>
      </c>
      <c r="F11" s="44" t="s">
        <v>25</v>
      </c>
      <c r="G11" s="66" t="s">
        <v>27</v>
      </c>
      <c r="H11" s="43" t="s">
        <v>24</v>
      </c>
      <c r="I11" s="44" t="s">
        <v>25</v>
      </c>
      <c r="J11" s="43" t="s">
        <v>26</v>
      </c>
      <c r="K11" s="44" t="s">
        <v>25</v>
      </c>
    </row>
    <row r="12" spans="1:11" ht="15">
      <c r="A12" s="299"/>
      <c r="B12" s="67">
        <f>'MENU DU 11 NOV AU 22 DEC'!C46</f>
        <v>0</v>
      </c>
      <c r="C12" s="52"/>
      <c r="D12" s="52"/>
      <c r="E12" s="52"/>
      <c r="F12" s="53"/>
      <c r="G12" s="68">
        <f>'MENU DU 11 NOV AU 22 DEC'!C56</f>
        <v>0</v>
      </c>
      <c r="H12" s="52"/>
      <c r="I12" s="52"/>
      <c r="J12" s="52"/>
      <c r="K12" s="53"/>
    </row>
    <row r="13" spans="1:11" ht="15">
      <c r="A13" s="299"/>
      <c r="B13" s="67" t="str">
        <f>'MENU DU 11 NOV AU 22 DEC'!C48</f>
        <v>ESTOUFADE DE BŒUF</v>
      </c>
      <c r="C13" s="45"/>
      <c r="D13" s="45"/>
      <c r="E13" s="45"/>
      <c r="F13" s="45"/>
      <c r="G13" s="68" t="str">
        <f>'MENU DU 11 NOV AU 22 DEC'!C57</f>
        <v>QUICHE AU THON
MAISON</v>
      </c>
      <c r="H13" s="45"/>
      <c r="I13" s="45"/>
      <c r="J13" s="45"/>
      <c r="K13" s="45"/>
    </row>
    <row r="14" spans="1:11" ht="15">
      <c r="A14" s="299"/>
      <c r="B14" s="67" t="str">
        <f>'MENU DU 11 NOV AU 22 DEC'!C49</f>
        <v>HARICOTS VERTS
PERSILLES</v>
      </c>
      <c r="C14" s="45"/>
      <c r="D14" s="45"/>
      <c r="E14" s="45"/>
      <c r="F14" s="45"/>
      <c r="G14" s="68" t="str">
        <f>'MENU DU 11 NOV AU 22 DEC'!C58</f>
        <v xml:space="preserve">SALADE VERTE </v>
      </c>
      <c r="H14" s="45"/>
      <c r="I14" s="45"/>
      <c r="J14" s="45"/>
      <c r="K14" s="45"/>
    </row>
    <row r="15" spans="1:11" ht="15">
      <c r="A15" s="299"/>
      <c r="B15" s="67" t="str">
        <f>'MENU DU 11 NOV AU 22 DEC'!C51</f>
        <v>KIRI</v>
      </c>
      <c r="C15" s="45"/>
      <c r="D15" s="45"/>
      <c r="E15" s="45"/>
      <c r="F15" s="45"/>
      <c r="G15" s="68" t="str">
        <f>'MENU DU 11 NOV AU 22 DEC'!C59</f>
        <v>FROMAGE BLANC SUCRE</v>
      </c>
      <c r="H15" s="45"/>
      <c r="I15" s="45"/>
      <c r="J15" s="45"/>
      <c r="K15" s="45"/>
    </row>
    <row r="16" spans="1:11" ht="15">
      <c r="A16" s="299"/>
      <c r="B16" s="67" t="str">
        <f>'MENU DU 11 NOV AU 22 DEC'!C53</f>
        <v>NOVLY CHOCOLAT</v>
      </c>
      <c r="C16" s="45"/>
      <c r="D16" s="45"/>
      <c r="E16" s="45"/>
      <c r="F16" s="45"/>
      <c r="G16" s="68" t="str">
        <f>'MENU DU 11 NOV AU 22 DEC'!C60</f>
        <v>FRUIS DE SAISON</v>
      </c>
      <c r="H16" s="45"/>
      <c r="I16" s="45"/>
      <c r="J16" s="45"/>
      <c r="K16" s="45"/>
    </row>
    <row r="17" spans="1:11" ht="15">
      <c r="A17" s="300"/>
      <c r="B17" s="67" t="s">
        <v>28</v>
      </c>
      <c r="C17" s="47"/>
      <c r="D17" s="47"/>
      <c r="E17" s="47"/>
      <c r="F17" s="45"/>
      <c r="G17" s="67" t="s">
        <v>28</v>
      </c>
      <c r="H17" s="47"/>
      <c r="I17" s="47"/>
      <c r="J17" s="47"/>
      <c r="K17" s="45"/>
    </row>
    <row r="18" spans="1:11" ht="15">
      <c r="A18" s="48"/>
      <c r="B18" s="61" t="str">
        <f>LOWER([1]MENUS!C20)</f>
        <v>cafe ou infusion</v>
      </c>
      <c r="C18" s="49"/>
      <c r="D18" s="49"/>
      <c r="E18" s="49"/>
      <c r="F18" s="54"/>
      <c r="G18" s="64"/>
      <c r="H18" s="49"/>
      <c r="I18" s="49"/>
      <c r="J18" s="49"/>
      <c r="K18" s="54"/>
    </row>
    <row r="19" spans="1:11" ht="30" customHeight="1">
      <c r="A19" s="298">
        <f>SUM(A11+1)</f>
        <v>43796</v>
      </c>
      <c r="B19" s="63" t="s">
        <v>23</v>
      </c>
      <c r="C19" s="43" t="s">
        <v>24</v>
      </c>
      <c r="D19" s="44" t="s">
        <v>25</v>
      </c>
      <c r="E19" s="43" t="s">
        <v>26</v>
      </c>
      <c r="F19" s="44" t="s">
        <v>25</v>
      </c>
      <c r="G19" s="66" t="s">
        <v>27</v>
      </c>
      <c r="H19" s="43" t="s">
        <v>24</v>
      </c>
      <c r="I19" s="44" t="s">
        <v>25</v>
      </c>
      <c r="J19" s="43" t="s">
        <v>26</v>
      </c>
      <c r="K19" s="44" t="s">
        <v>25</v>
      </c>
    </row>
    <row r="20" spans="1:11" ht="15">
      <c r="A20" s="299"/>
      <c r="B20" s="67">
        <f>'MENU DU 11 NOV AU 22 DEC'!D46</f>
        <v>0</v>
      </c>
      <c r="C20" s="52"/>
      <c r="D20" s="52"/>
      <c r="E20" s="52"/>
      <c r="F20" s="53"/>
      <c r="G20" s="68">
        <f>'MENU DU 11 NOV AU 22 DEC'!D56</f>
        <v>0</v>
      </c>
      <c r="H20" s="52"/>
      <c r="I20" s="52"/>
      <c r="J20" s="52"/>
      <c r="K20" s="53"/>
    </row>
    <row r="21" spans="1:11" ht="15">
      <c r="A21" s="299"/>
      <c r="B21" s="67" t="str">
        <f>'MENU DU 11 NOV AU 22 DEC'!D48</f>
        <v>BLANQUETTE DE DINDE</v>
      </c>
      <c r="C21" s="46"/>
      <c r="D21" s="46"/>
      <c r="E21" s="46"/>
      <c r="F21" s="45"/>
      <c r="G21" s="68" t="str">
        <f>'MENU DU 11 NOV AU 22 DEC'!D57</f>
        <v>LANGUE DE BŒUF
SAUCE PIQUANTE</v>
      </c>
      <c r="H21" s="46"/>
      <c r="I21" s="46"/>
      <c r="J21" s="46"/>
      <c r="K21" s="45"/>
    </row>
    <row r="22" spans="1:11" ht="15">
      <c r="A22" s="299"/>
      <c r="B22" s="67" t="str">
        <f>'MENU DU 11 NOV AU 22 DEC'!D49</f>
        <v>JULIENNE DE LEGUMES
et riz pilaf</v>
      </c>
      <c r="C22" s="45"/>
      <c r="D22" s="45"/>
      <c r="E22" s="45"/>
      <c r="F22" s="45"/>
      <c r="G22" s="68" t="str">
        <f>'MENU DU 11 NOV AU 22 DEC'!D58</f>
        <v>GRATIN DAUPHINOIS</v>
      </c>
      <c r="H22" s="45"/>
      <c r="I22" s="45"/>
      <c r="J22" s="45"/>
      <c r="K22" s="45"/>
    </row>
    <row r="23" spans="1:11" ht="15">
      <c r="A23" s="299"/>
      <c r="B23" s="67" t="str">
        <f>'MENU DU 11 NOV AU 22 DEC'!D51</f>
        <v>PETIT SUISSE SUCRE</v>
      </c>
      <c r="C23" s="45"/>
      <c r="D23" s="45"/>
      <c r="E23" s="45"/>
      <c r="F23" s="45"/>
      <c r="G23" s="68" t="str">
        <f>'MENU DU 11 NOV AU 22 DEC'!D59</f>
        <v>SALADE VERTE</v>
      </c>
      <c r="H23" s="45"/>
      <c r="I23" s="45"/>
      <c r="J23" s="45"/>
      <c r="K23" s="45"/>
    </row>
    <row r="24" spans="1:11" ht="15">
      <c r="A24" s="299"/>
      <c r="B24" s="67" t="str">
        <f>'MENU DU 11 NOV AU 22 DEC'!D53</f>
        <v>FRUIT DU CHEF</v>
      </c>
      <c r="C24" s="45"/>
      <c r="D24" s="45"/>
      <c r="E24" s="45"/>
      <c r="F24" s="45"/>
      <c r="G24" s="68" t="str">
        <f>'MENU DU 11 NOV AU 22 DEC'!D60</f>
        <v xml:space="preserve">COMPOTE DE FRUITS </v>
      </c>
      <c r="H24" s="45"/>
      <c r="I24" s="45"/>
      <c r="J24" s="45"/>
      <c r="K24" s="45"/>
    </row>
    <row r="25" spans="1:11" ht="15">
      <c r="A25" s="300"/>
      <c r="B25" s="67" t="s">
        <v>28</v>
      </c>
      <c r="C25" s="45"/>
      <c r="D25" s="45"/>
      <c r="E25" s="45"/>
      <c r="F25" s="45"/>
      <c r="G25" s="67" t="s">
        <v>28</v>
      </c>
      <c r="H25" s="45"/>
      <c r="I25" s="45"/>
      <c r="J25" s="45"/>
      <c r="K25" s="45"/>
    </row>
    <row r="26" spans="1:11" ht="15">
      <c r="A26" s="48"/>
      <c r="B26" s="61" t="str">
        <f>LOWER([1]MENUS!D20)</f>
        <v>cafe ou infusion</v>
      </c>
      <c r="C26" s="49"/>
      <c r="D26" s="49"/>
      <c r="E26" s="49"/>
      <c r="F26" s="54"/>
      <c r="G26" s="65"/>
      <c r="H26" s="49"/>
      <c r="I26" s="49"/>
      <c r="J26" s="49"/>
      <c r="K26" s="54"/>
    </row>
    <row r="27" spans="1:11" ht="30" customHeight="1">
      <c r="A27" s="298">
        <f>SUM(A19+1)</f>
        <v>43797</v>
      </c>
      <c r="B27" s="63" t="s">
        <v>23</v>
      </c>
      <c r="C27" s="43" t="s">
        <v>24</v>
      </c>
      <c r="D27" s="44" t="s">
        <v>25</v>
      </c>
      <c r="E27" s="43" t="s">
        <v>26</v>
      </c>
      <c r="F27" s="44" t="s">
        <v>25</v>
      </c>
      <c r="G27" s="66" t="s">
        <v>27</v>
      </c>
      <c r="H27" s="43" t="s">
        <v>24</v>
      </c>
      <c r="I27" s="44" t="s">
        <v>25</v>
      </c>
      <c r="J27" s="43" t="s">
        <v>26</v>
      </c>
      <c r="K27" s="44" t="s">
        <v>25</v>
      </c>
    </row>
    <row r="28" spans="1:11" ht="15">
      <c r="A28" s="299"/>
      <c r="B28" s="67">
        <f>'MENU DU 11 NOV AU 22 DEC'!E46</f>
        <v>0</v>
      </c>
      <c r="C28" s="53"/>
      <c r="D28" s="53"/>
      <c r="E28" s="53"/>
      <c r="F28" s="53"/>
      <c r="G28" s="68" t="str">
        <f>'MENU DU 11 NOV AU 22 DEC'!E56</f>
        <v>VELOUTE DE BUTERNUT
MAISON</v>
      </c>
      <c r="H28" s="53"/>
      <c r="I28" s="53"/>
      <c r="J28" s="53"/>
      <c r="K28" s="53"/>
    </row>
    <row r="29" spans="1:11" ht="15">
      <c r="A29" s="299"/>
      <c r="B29" s="67" t="str">
        <f>'MENU DU 11 NOV AU 22 DEC'!E48</f>
        <v>COUSCOUS
(Boulettes d'agneau)</v>
      </c>
      <c r="C29" s="46"/>
      <c r="D29" s="46"/>
      <c r="E29" s="46"/>
      <c r="F29" s="45"/>
      <c r="G29" s="68" t="str">
        <f>'MENU DU 11 NOV AU 22 DEC'!E57</f>
        <v>CROISSANT</v>
      </c>
      <c r="H29" s="46"/>
      <c r="I29" s="46"/>
      <c r="J29" s="46"/>
      <c r="K29" s="45"/>
    </row>
    <row r="30" spans="1:11" ht="15">
      <c r="A30" s="299"/>
      <c r="B30" s="67" t="str">
        <f>'MENU DU 11 NOV AU 22 DEC'!E49</f>
        <v>SEMOULE &amp; LEGUMES COUSCOUS</v>
      </c>
      <c r="C30" s="47"/>
      <c r="D30" s="47"/>
      <c r="E30" s="47"/>
      <c r="F30" s="45"/>
      <c r="G30" s="68" t="str">
        <f>'MENU DU 11 NOV AU 22 DEC'!E58</f>
        <v>AU JAMBON</v>
      </c>
      <c r="H30" s="47"/>
      <c r="I30" s="47"/>
      <c r="J30" s="47"/>
      <c r="K30" s="45"/>
    </row>
    <row r="31" spans="1:11" ht="15">
      <c r="A31" s="299"/>
      <c r="B31" s="67" t="str">
        <f>'MENU DU 11 NOV AU 22 DEC'!E51</f>
        <v>BUCHETTE DE CHEVRE</v>
      </c>
      <c r="C31" s="46"/>
      <c r="D31" s="46"/>
      <c r="E31" s="46"/>
      <c r="F31" s="45"/>
      <c r="G31" s="68" t="str">
        <f>'MENU DU 11 NOV AU 22 DEC'!E59</f>
        <v>SALADE VERTE</v>
      </c>
      <c r="H31" s="46"/>
      <c r="I31" s="46"/>
      <c r="J31" s="46"/>
      <c r="K31" s="45"/>
    </row>
    <row r="32" spans="1:11" ht="15">
      <c r="A32" s="299"/>
      <c r="B32" s="67" t="str">
        <f>'MENU DU 11 NOV AU 22 DEC'!E53</f>
        <v>TARTE COCO</v>
      </c>
      <c r="C32" s="46"/>
      <c r="D32" s="46"/>
      <c r="E32" s="46"/>
      <c r="F32" s="45"/>
      <c r="G32" s="68" t="str">
        <f>'MENU DU 11 NOV AU 22 DEC'!E60</f>
        <v>POMME CUITE AU MIEL</v>
      </c>
      <c r="H32" s="46"/>
      <c r="I32" s="46"/>
      <c r="J32" s="46"/>
      <c r="K32" s="45"/>
    </row>
    <row r="33" spans="1:11" ht="15">
      <c r="A33" s="300"/>
      <c r="B33" s="67" t="s">
        <v>28</v>
      </c>
      <c r="C33" s="46"/>
      <c r="D33" s="46"/>
      <c r="E33" s="46"/>
      <c r="F33" s="45"/>
      <c r="G33" s="67" t="s">
        <v>28</v>
      </c>
      <c r="H33" s="46"/>
      <c r="I33" s="46"/>
      <c r="J33" s="46"/>
      <c r="K33" s="45"/>
    </row>
    <row r="34" spans="1:11" ht="15">
      <c r="A34" s="55"/>
      <c r="B34" s="61" t="str">
        <f>LOWER([1]MENUS!E20)</f>
        <v>cafe ou infusion</v>
      </c>
      <c r="C34" s="49"/>
      <c r="D34" s="49"/>
      <c r="E34" s="49"/>
      <c r="F34" s="54"/>
      <c r="G34" s="65"/>
      <c r="H34" s="49"/>
      <c r="I34" s="49"/>
      <c r="J34" s="49"/>
      <c r="K34" s="54"/>
    </row>
    <row r="35" spans="1:11" ht="25.5">
      <c r="A35" s="298">
        <f>SUM(A27+1)</f>
        <v>43798</v>
      </c>
      <c r="B35" s="63" t="s">
        <v>23</v>
      </c>
      <c r="C35" s="69" t="s">
        <v>24</v>
      </c>
      <c r="D35" s="70" t="s">
        <v>25</v>
      </c>
      <c r="E35" s="69" t="s">
        <v>26</v>
      </c>
      <c r="F35" s="70" t="s">
        <v>25</v>
      </c>
      <c r="G35" s="66" t="s">
        <v>27</v>
      </c>
      <c r="H35" s="69" t="s">
        <v>24</v>
      </c>
      <c r="I35" s="70" t="s">
        <v>25</v>
      </c>
      <c r="J35" s="69" t="s">
        <v>26</v>
      </c>
      <c r="K35" s="70" t="s">
        <v>25</v>
      </c>
    </row>
    <row r="36" spans="1:11" ht="15">
      <c r="A36" s="299"/>
      <c r="B36" s="67">
        <f>'MENU DU 11 NOV AU 22 DEC'!F46</f>
        <v>0</v>
      </c>
      <c r="C36" s="43"/>
      <c r="D36" s="44"/>
      <c r="E36" s="43"/>
      <c r="F36" s="44"/>
      <c r="G36" s="68">
        <f>'MENU DU 11 NOV AU 22 DEC'!F56</f>
        <v>0</v>
      </c>
      <c r="H36" s="43"/>
      <c r="I36" s="44"/>
      <c r="J36" s="43"/>
      <c r="K36" s="44"/>
    </row>
    <row r="37" spans="1:11" ht="15">
      <c r="A37" s="299"/>
      <c r="B37" s="67" t="str">
        <f>'MENU DU 11 NOV AU 22 DEC'!F48</f>
        <v>DOS DE MERLU
Sauce du chef</v>
      </c>
      <c r="C37" s="53"/>
      <c r="D37" s="53"/>
      <c r="E37" s="53"/>
      <c r="F37" s="53"/>
      <c r="G37" s="68" t="str">
        <f>'MENU DU 11 NOV AU 22 DEC'!F57</f>
        <v>ROTI DE DINDE AU JUS</v>
      </c>
      <c r="H37" s="53"/>
      <c r="I37" s="53"/>
      <c r="J37" s="53"/>
      <c r="K37" s="53"/>
    </row>
    <row r="38" spans="1:11" ht="15">
      <c r="A38" s="299"/>
      <c r="B38" s="67" t="str">
        <f>'MENU DU 11 NOV AU 22 DEC'!F49</f>
        <v>FONDU DE POIREAUX</v>
      </c>
      <c r="C38" s="45"/>
      <c r="D38" s="45"/>
      <c r="E38" s="45"/>
      <c r="F38" s="45"/>
      <c r="G38" s="68" t="str">
        <f>'MENU DU 11 NOV AU 22 DEC'!F58</f>
        <v>ECRASE DE POTIRON</v>
      </c>
      <c r="H38" s="45"/>
      <c r="I38" s="45"/>
      <c r="J38" s="45"/>
      <c r="K38" s="45"/>
    </row>
    <row r="39" spans="1:11" ht="15">
      <c r="A39" s="299"/>
      <c r="B39" s="67" t="str">
        <f>'MENU DU 11 NOV AU 22 DEC'!F51</f>
        <v>FROMAGE BLANC SUCRE</v>
      </c>
      <c r="C39" s="45"/>
      <c r="D39" s="45"/>
      <c r="E39" s="45"/>
      <c r="F39" s="45"/>
      <c r="G39" s="68" t="str">
        <f>'MENU DU 11 NOV AU 22 DEC'!F59</f>
        <v>SALADE VERTE</v>
      </c>
      <c r="H39" s="45"/>
      <c r="I39" s="45"/>
      <c r="J39" s="45"/>
      <c r="K39" s="45"/>
    </row>
    <row r="40" spans="1:11" ht="15">
      <c r="A40" s="299"/>
      <c r="B40" s="67" t="str">
        <f>'MENU DU 11 NOV AU 22 DEC'!F53</f>
        <v>FLAN NAPPE CARAMEL</v>
      </c>
      <c r="C40" s="45"/>
      <c r="D40" s="45"/>
      <c r="E40" s="45"/>
      <c r="F40" s="45"/>
      <c r="G40" s="68" t="str">
        <f>'MENU DU 11 NOV AU 22 DEC'!F60</f>
        <v>MADELEINE</v>
      </c>
      <c r="H40" s="45"/>
      <c r="I40" s="45"/>
      <c r="J40" s="45"/>
      <c r="K40" s="45"/>
    </row>
    <row r="41" spans="1:11" ht="15">
      <c r="A41" s="300"/>
      <c r="B41" s="67" t="s">
        <v>28</v>
      </c>
      <c r="C41" s="45"/>
      <c r="D41" s="45"/>
      <c r="E41" s="45"/>
      <c r="F41" s="45"/>
      <c r="G41" s="67" t="s">
        <v>28</v>
      </c>
      <c r="H41" s="45"/>
      <c r="I41" s="45"/>
      <c r="J41" s="45"/>
      <c r="K41" s="45"/>
    </row>
    <row r="42" spans="1:11" ht="15">
      <c r="A42" s="55"/>
      <c r="B42" s="61" t="str">
        <f>LOWER([1]MENUS!F20)</f>
        <v>cafe ou infusion</v>
      </c>
      <c r="C42" s="49"/>
      <c r="D42" s="49"/>
      <c r="E42" s="49"/>
      <c r="F42" s="54"/>
      <c r="G42" s="65"/>
      <c r="H42" s="49"/>
      <c r="I42" s="49"/>
      <c r="J42" s="49"/>
      <c r="K42" s="54"/>
    </row>
    <row r="43" spans="1:11" ht="30" customHeight="1">
      <c r="A43" s="298">
        <f>SUM(A35+1)</f>
        <v>43799</v>
      </c>
      <c r="B43" s="63" t="s">
        <v>23</v>
      </c>
      <c r="C43" s="43" t="s">
        <v>24</v>
      </c>
      <c r="D43" s="44" t="s">
        <v>25</v>
      </c>
      <c r="E43" s="43" t="s">
        <v>26</v>
      </c>
      <c r="F43" s="44" t="s">
        <v>25</v>
      </c>
      <c r="G43" s="66" t="s">
        <v>27</v>
      </c>
      <c r="H43" s="43" t="s">
        <v>24</v>
      </c>
      <c r="I43" s="44" t="s">
        <v>25</v>
      </c>
      <c r="J43" s="43" t="s">
        <v>26</v>
      </c>
      <c r="K43" s="44" t="s">
        <v>25</v>
      </c>
    </row>
    <row r="44" spans="1:11" ht="15">
      <c r="A44" s="299"/>
      <c r="B44" s="67">
        <f>'MENU DU 11 NOV AU 22 DEC'!G46</f>
        <v>0</v>
      </c>
      <c r="C44" s="56"/>
      <c r="D44" s="56"/>
      <c r="E44" s="56"/>
      <c r="F44" s="57"/>
      <c r="G44" s="68" t="str">
        <f>'MENU DU 11 NOV AU 22 DEC'!G56</f>
        <v>POTAGE DE LEGUMES FRAIS DE SAISON</v>
      </c>
      <c r="H44" s="56"/>
      <c r="I44" s="56"/>
      <c r="J44" s="56"/>
      <c r="K44" s="57"/>
    </row>
    <row r="45" spans="1:11" ht="15">
      <c r="A45" s="299"/>
      <c r="B45" s="67">
        <f>'MENU DU 11 NOV AU 22 DEC'!G48</f>
        <v>0</v>
      </c>
      <c r="C45" s="43"/>
      <c r="D45" s="44"/>
      <c r="E45" s="43"/>
      <c r="F45" s="44"/>
      <c r="G45" s="68" t="str">
        <f>'MENU DU 11 NOV AU 22 DEC'!G57</f>
        <v>JOUE DE PORC CONFITE</v>
      </c>
      <c r="H45" s="43"/>
      <c r="I45" s="44"/>
      <c r="J45" s="43"/>
      <c r="K45" s="44"/>
    </row>
    <row r="46" spans="1:11" ht="15">
      <c r="A46" s="299"/>
      <c r="B46" s="67">
        <f>'MENU DU 11 NOV AU 22 DEC'!G49</f>
        <v>0</v>
      </c>
      <c r="C46" s="53"/>
      <c r="D46" s="53"/>
      <c r="E46" s="53"/>
      <c r="F46" s="53"/>
      <c r="G46" s="68" t="str">
        <f>'MENU DU 11 NOV AU 22 DEC'!G58</f>
        <v>PETITS POIS - CAROTTES</v>
      </c>
      <c r="H46" s="53"/>
      <c r="I46" s="53"/>
      <c r="J46" s="53"/>
      <c r="K46" s="53"/>
    </row>
    <row r="47" spans="1:11" ht="15">
      <c r="A47" s="299"/>
      <c r="B47" s="67">
        <f>'MENU DU 11 NOV AU 22 DEC'!G51</f>
        <v>0</v>
      </c>
      <c r="C47" s="45"/>
      <c r="D47" s="45"/>
      <c r="E47" s="45"/>
      <c r="F47" s="45"/>
      <c r="G47" s="68" t="str">
        <f>'MENU DU 11 NOV AU 22 DEC'!G59</f>
        <v>SALADE VERTE</v>
      </c>
      <c r="H47" s="45"/>
      <c r="I47" s="45"/>
      <c r="J47" s="45"/>
      <c r="K47" s="45"/>
    </row>
    <row r="48" spans="1:11" ht="15">
      <c r="A48" s="299"/>
      <c r="B48" s="67">
        <f>'MENU DU 11 NOV AU 22 DEC'!G53</f>
        <v>0</v>
      </c>
      <c r="C48" s="45"/>
      <c r="D48" s="45"/>
      <c r="E48" s="45"/>
      <c r="F48" s="45"/>
      <c r="G48" s="68" t="str">
        <f>'MENU DU 11 NOV AU 22 DEC'!G60</f>
        <v>FRUIT DE SAISON</v>
      </c>
      <c r="H48" s="45"/>
      <c r="I48" s="45"/>
      <c r="J48" s="45"/>
      <c r="K48" s="45"/>
    </row>
    <row r="49" spans="1:11" ht="15">
      <c r="A49" s="300"/>
      <c r="B49" s="67" t="s">
        <v>28</v>
      </c>
      <c r="C49" s="45"/>
      <c r="D49" s="45"/>
      <c r="E49" s="45"/>
      <c r="F49" s="45"/>
      <c r="G49" s="67" t="s">
        <v>28</v>
      </c>
      <c r="H49" s="45"/>
      <c r="I49" s="45"/>
      <c r="J49" s="45"/>
      <c r="K49" s="45"/>
    </row>
    <row r="50" spans="1:11" ht="15">
      <c r="A50" s="55"/>
      <c r="B50" s="61" t="str">
        <f>LOWER([1]MENUS!G20)</f>
        <v>cafe ou infusion</v>
      </c>
      <c r="C50" s="49"/>
      <c r="D50" s="49"/>
      <c r="E50" s="49"/>
      <c r="F50" s="54"/>
      <c r="G50" s="65"/>
      <c r="H50" s="49"/>
      <c r="I50" s="49"/>
      <c r="J50" s="49"/>
      <c r="K50" s="54"/>
    </row>
    <row r="51" spans="1:11" ht="30" customHeight="1">
      <c r="A51" s="298">
        <f>SUM(A43+1)</f>
        <v>43800</v>
      </c>
      <c r="B51" s="63" t="s">
        <v>23</v>
      </c>
      <c r="C51" s="43" t="s">
        <v>24</v>
      </c>
      <c r="D51" s="44" t="s">
        <v>25</v>
      </c>
      <c r="E51" s="43" t="s">
        <v>26</v>
      </c>
      <c r="F51" s="44" t="s">
        <v>25</v>
      </c>
      <c r="G51" s="66" t="s">
        <v>27</v>
      </c>
      <c r="H51" s="43" t="s">
        <v>24</v>
      </c>
      <c r="I51" s="44" t="s">
        <v>25</v>
      </c>
      <c r="J51" s="43" t="s">
        <v>26</v>
      </c>
      <c r="K51" s="44" t="s">
        <v>25</v>
      </c>
    </row>
    <row r="52" spans="1:11" ht="15">
      <c r="A52" s="299"/>
      <c r="B52" s="67">
        <f>'MENU DU 11 NOV AU 22 DEC'!H46</f>
        <v>0</v>
      </c>
      <c r="C52" s="45"/>
      <c r="D52" s="45"/>
      <c r="E52" s="45"/>
      <c r="F52" s="45"/>
      <c r="G52" s="68">
        <f>'MENU DU 11 NOV AU 22 DEC'!H56</f>
        <v>0</v>
      </c>
      <c r="H52" s="45"/>
      <c r="I52" s="45"/>
      <c r="J52" s="45"/>
      <c r="K52" s="45"/>
    </row>
    <row r="53" spans="1:11" ht="15">
      <c r="A53" s="299"/>
      <c r="B53" s="67">
        <f>'MENU DU 11 NOV AU 22 DEC'!H48</f>
        <v>0</v>
      </c>
      <c r="C53" s="56"/>
      <c r="D53" s="56"/>
      <c r="E53" s="56"/>
      <c r="F53" s="57"/>
      <c r="G53" s="68" t="str">
        <f>'MENU DU 11 NOV AU 22 DEC'!H57</f>
        <v>PARMENTIER DE POISSON</v>
      </c>
      <c r="H53" s="56"/>
      <c r="I53" s="56"/>
      <c r="J53" s="56"/>
      <c r="K53" s="57"/>
    </row>
    <row r="54" spans="1:11" ht="15">
      <c r="A54" s="299"/>
      <c r="B54" s="67">
        <f>'MENU DU 11 NOV AU 22 DEC'!H49</f>
        <v>0</v>
      </c>
      <c r="C54" s="43"/>
      <c r="D54" s="44"/>
      <c r="E54" s="43"/>
      <c r="F54" s="44"/>
      <c r="G54" s="68" t="str">
        <f>'MENU DU 11 NOV AU 22 DEC'!H58</f>
        <v>SALADE VERTE</v>
      </c>
      <c r="H54" s="43"/>
      <c r="I54" s="44"/>
      <c r="J54" s="43"/>
      <c r="K54" s="44"/>
    </row>
    <row r="55" spans="1:11" ht="15">
      <c r="A55" s="299"/>
      <c r="B55" s="67">
        <f>'MENU DU 11 NOV AU 22 DEC'!H51</f>
        <v>0</v>
      </c>
      <c r="C55" s="53"/>
      <c r="D55" s="53"/>
      <c r="E55" s="53"/>
      <c r="F55" s="58"/>
      <c r="G55" s="68">
        <f>'MENU DU 11 NOV AU 22 DEC'!H59</f>
        <v>0</v>
      </c>
      <c r="H55" s="53"/>
      <c r="I55" s="53"/>
      <c r="J55" s="53"/>
      <c r="K55" s="58"/>
    </row>
    <row r="56" spans="1:11" ht="15">
      <c r="A56" s="299"/>
      <c r="B56" s="67">
        <f>'MENU DU 11 NOV AU 22 DEC'!H53</f>
        <v>0</v>
      </c>
      <c r="C56" s="53"/>
      <c r="D56" s="53"/>
      <c r="E56" s="53"/>
      <c r="F56" s="58"/>
      <c r="G56" s="68" t="str">
        <f>'MENU DU 11 NOV AU 22 DEC'!H60</f>
        <v>TARTE AUX POMMES NORMANDE</v>
      </c>
      <c r="H56" s="53"/>
      <c r="I56" s="53"/>
      <c r="J56" s="53"/>
      <c r="K56" s="58"/>
    </row>
    <row r="57" spans="1:11" ht="15.75" thickBot="1">
      <c r="A57" s="300"/>
      <c r="B57" s="67" t="s">
        <v>28</v>
      </c>
      <c r="C57" s="45"/>
      <c r="D57" s="45"/>
      <c r="E57" s="45"/>
      <c r="F57" s="45"/>
      <c r="G57" s="67" t="s">
        <v>28</v>
      </c>
      <c r="H57" s="45"/>
      <c r="I57" s="45"/>
      <c r="J57" s="45"/>
      <c r="K57" s="45"/>
    </row>
    <row r="58" spans="1:11" ht="15.75" thickBot="1">
      <c r="A58" s="59"/>
      <c r="B58" s="62" t="str">
        <f>LOWER([1]MENUS!H20)</f>
        <v>cafe ou infusion</v>
      </c>
      <c r="C58" s="49"/>
      <c r="D58" s="49"/>
      <c r="E58" s="49"/>
      <c r="F58" s="54"/>
      <c r="G58" s="65"/>
      <c r="H58" s="49"/>
      <c r="I58" s="49"/>
      <c r="J58" s="49"/>
      <c r="K58" s="54"/>
    </row>
  </sheetData>
  <mergeCells count="9">
    <mergeCell ref="A35:A41"/>
    <mergeCell ref="A43:A49"/>
    <mergeCell ref="A51:A57"/>
    <mergeCell ref="C1:D1"/>
    <mergeCell ref="F1:G1"/>
    <mergeCell ref="A3:A9"/>
    <mergeCell ref="A11:A17"/>
    <mergeCell ref="A19:A25"/>
    <mergeCell ref="A27:A33"/>
  </mergeCells>
  <printOptions horizontalCentered="1" verticalCentered="1"/>
  <pageMargins left="0" right="0" top="0" bottom="0" header="0" footer="0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18</vt:i4>
      </vt:variant>
    </vt:vector>
  </HeadingPairs>
  <TitlesOfParts>
    <vt:vector size="30" baseType="lpstr">
      <vt:lpstr>MENU TRAVAIL CYCLE HIVER</vt:lpstr>
      <vt:lpstr>MENU DU 11 NOV AU 22 DEC</vt:lpstr>
      <vt:lpstr>MENUS AFFICHAGE CLIENT </vt:lpstr>
      <vt:lpstr>MENU CAFET POUR AFFICHAGE </vt:lpstr>
      <vt:lpstr>MENUS AFFICHAGE scolaire</vt:lpstr>
      <vt:lpstr>MENUS AFFICHACHE scolaire J+1</vt:lpstr>
      <vt:lpstr>T°S1</vt:lpstr>
      <vt:lpstr>T°S2</vt:lpstr>
      <vt:lpstr>T°S3</vt:lpstr>
      <vt:lpstr>T°S4</vt:lpstr>
      <vt:lpstr>T°S5</vt:lpstr>
      <vt:lpstr>T°S6</vt:lpstr>
      <vt:lpstr>'MENU CAFET POUR AFFICHAGE '!Excel_BuiltIn_Print_Area</vt:lpstr>
      <vt:lpstr>'MENU DU 11 NOV AU 22 DEC'!Excel_BuiltIn_Print_Area</vt:lpstr>
      <vt:lpstr>'MENU DU 11 NOV AU 22 DEC'!Excel_BuiltIn_Print_Area</vt:lpstr>
      <vt:lpstr>'MENU DU 11 NOV AU 22 DEC'!Excel_BuiltIn_Print_Area</vt:lpstr>
      <vt:lpstr>'MENU TRAVAIL CYCLE HIVER'!Excel_BuiltIn_Print_Area</vt:lpstr>
      <vt:lpstr>'MENU TRAVAIL CYCLE HIVER'!Excel_BuiltIn_Print_Area</vt:lpstr>
      <vt:lpstr>'MENU TRAVAIL CYCLE HIVER'!Excel_BuiltIn_Print_Area</vt:lpstr>
      <vt:lpstr>'MENUS AFFICHACHE scolaire J+1'!Excel_BuiltIn_Print_Area</vt:lpstr>
      <vt:lpstr>'MENUS AFFICHAGE CLIENT '!Excel_BuiltIn_Print_Area</vt:lpstr>
      <vt:lpstr>'MENUS AFFICHAGE scolaire'!Excel_BuiltIn_Print_Area</vt:lpstr>
      <vt:lpstr>'MENU DU 11 NOV AU 22 DEC'!Impression_des_titres</vt:lpstr>
      <vt:lpstr>'MENU TRAVAIL CYCLE HIVER'!Impression_des_titres</vt:lpstr>
      <vt:lpstr>'MENU CAFET POUR AFFICHAGE '!Zone_d_impression</vt:lpstr>
      <vt:lpstr>'MENU DU 11 NOV AU 22 DEC'!Zone_d_impression</vt:lpstr>
      <vt:lpstr>'MENU TRAVAIL CYCLE HIVER'!Zone_d_impression</vt:lpstr>
      <vt:lpstr>'MENUS AFFICHACHE scolaire J+1'!Zone_d_impression</vt:lpstr>
      <vt:lpstr>'MENUS AFFICHAGE CLIENT '!Zone_d_impression</vt:lpstr>
      <vt:lpstr>'MENUS AFFICHAGE scolaire'!Zone_d_impression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admin</cp:lastModifiedBy>
  <cp:lastPrinted>2019-10-21T10:35:41Z</cp:lastPrinted>
  <dcterms:created xsi:type="dcterms:W3CDTF">2017-01-05T07:50:16Z</dcterms:created>
  <dcterms:modified xsi:type="dcterms:W3CDTF">2019-12-09T12:22:13Z</dcterms:modified>
</cp:coreProperties>
</file>